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poleemploi.sharepoint.com/teams/REU-DR-DAFG-CanalSAAAJ/Documents partages/📢 Canal SAAAJ/SL-97415101-budget/Juridique/TRAVAUX/OPERATION KERVAL/DCE TRAVAUX KERVAL/CDPGF/"/>
    </mc:Choice>
  </mc:AlternateContent>
  <xr:revisionPtr revIDLastSave="27" documentId="13_ncr:1_{ED5B010A-FEDF-2546-AECF-4CF1A254AD02}" xr6:coauthVersionLast="47" xr6:coauthVersionMax="47" xr10:uidLastSave="{EC6C6BAB-922A-4401-9821-3F3989AC31E1}"/>
  <bookViews>
    <workbookView xWindow="-120" yWindow="-120" windowWidth="29040" windowHeight="15840" firstSheet="1" activeTab="1" xr2:uid="{98E4F775-26CB-4643-A598-A80DE1D47AAC}"/>
  </bookViews>
  <sheets>
    <sheet name="INFO CHANTIER" sheetId="1" state="hidden" r:id="rId1"/>
    <sheet name="LOT 02 - CDPGF" sheetId="27" r:id="rId2"/>
    <sheet name="LOT 6" sheetId="10" state="hidden" r:id="rId3"/>
    <sheet name="LOT 7" sheetId="11" state="hidden" r:id="rId4"/>
    <sheet name="LOT 8" sheetId="12" state="hidden" r:id="rId5"/>
    <sheet name="LOT 9" sheetId="13" state="hidden" r:id="rId6"/>
    <sheet name="LOT 10" sheetId="15" state="hidden" r:id="rId7"/>
    <sheet name="LOT 11" sheetId="19" state="hidden" r:id="rId8"/>
    <sheet name="LOT 12" sheetId="20" state="hidden" r:id="rId9"/>
    <sheet name="LOT 13" sheetId="21" state="hidden" r:id="rId10"/>
    <sheet name="LOT 14" sheetId="22" state="hidden" r:id="rId11"/>
    <sheet name="LOT 15" sheetId="23" state="hidden" r:id="rId12"/>
    <sheet name="Tableau récap consultation" sheetId="24" state="hidden" r:id="rId13"/>
  </sheets>
  <definedNames>
    <definedName name="ADRESSEPROJET">'INFO CHANTIER'!$B$3</definedName>
    <definedName name="AFFICHAGEMO">'INFO CHANTIER'!$B$10</definedName>
    <definedName name="BRET" localSheetId="2">'INFO CHANTIER'!#REF!</definedName>
    <definedName name="IDF" localSheetId="2">'INFO CHANTIER'!#REF!</definedName>
    <definedName name="_xlnm.Print_Titles" localSheetId="1">'LOT 02 - CDPGF'!$6:$8</definedName>
    <definedName name="_xlnm.Print_Titles" localSheetId="6">'LOT 10'!$5:$7</definedName>
    <definedName name="_xlnm.Print_Titles" localSheetId="7">'LOT 11'!$5:$7</definedName>
    <definedName name="_xlnm.Print_Titles" localSheetId="8">'LOT 12'!$5:$7</definedName>
    <definedName name="_xlnm.Print_Titles" localSheetId="9">'LOT 13'!$5:$7</definedName>
    <definedName name="_xlnm.Print_Titles" localSheetId="10">'LOT 14'!$5:$7</definedName>
    <definedName name="_xlnm.Print_Titles" localSheetId="11">'LOT 15'!$5:$7</definedName>
    <definedName name="_xlnm.Print_Titles" localSheetId="2">'LOT 6'!$5:$7</definedName>
    <definedName name="_xlnm.Print_Titles" localSheetId="3">'LOT 7'!$5:$7</definedName>
    <definedName name="_xlnm.Print_Titles" localSheetId="4">'LOT 8'!$5:$7</definedName>
    <definedName name="_xlnm.Print_Titles" localSheetId="5">'LOT 9'!$5:$7</definedName>
    <definedName name="LOT1ENT1" localSheetId="1">'LOT 02 - CDPGF'!#REF!</definedName>
    <definedName name="LOT1ENT1">#REF!</definedName>
    <definedName name="LOT1ENT2" localSheetId="1">'LOT 02 - CDPGF'!#REF!</definedName>
    <definedName name="LOT1ENT2">#REF!</definedName>
    <definedName name="LOT1ENT3" localSheetId="1">'LOT 02 - CDPGF'!#REF!</definedName>
    <definedName name="LOT1ENT3">#REF!</definedName>
    <definedName name="LOT1ENT4" localSheetId="1">'LOT 02 - CDPGF'!#REF!</definedName>
    <definedName name="LOT1ENT4">#REF!</definedName>
    <definedName name="LOT1ENT5" localSheetId="1">'LOT 02 - CDPGF'!#REF!</definedName>
    <definedName name="LOT1ENT5">#REF!</definedName>
    <definedName name="LOT1ENT6" localSheetId="1">'LOT 02 - CDPGF'!#REF!</definedName>
    <definedName name="LOT1ENT6">#REF!</definedName>
    <definedName name="LOT1ENT7" localSheetId="1">'LOT 02 - CDPGF'!#REF!</definedName>
    <definedName name="LOT1ENT7">#REF!</definedName>
    <definedName name="LOT2ENT1">#REF!</definedName>
    <definedName name="LOT2ENT2">#REF!</definedName>
    <definedName name="LOT2ENT3">#REF!</definedName>
    <definedName name="LOT2ENT4">#REF!</definedName>
    <definedName name="LOT2ENT5">#REF!</definedName>
    <definedName name="LOT2ENT6">#REF!</definedName>
    <definedName name="LOT2ENT7">#REF!</definedName>
    <definedName name="MO">'INFO CHANTIER'!$B$6</definedName>
    <definedName name="NORM" localSheetId="2">'INFO CHANTIER'!#REF!</definedName>
    <definedName name="NUMEROAFFAIRE">'INFO CHANTIER'!$B$1</definedName>
    <definedName name="OLE_LINK2" localSheetId="1">'LOT 02 - CDPGF'!$A$9</definedName>
    <definedName name="PROJET">'INFO CHANTIER'!$B$2</definedName>
    <definedName name="Ville" localSheetId="2">#REF!</definedName>
    <definedName name="VILLEPROJET">'INFO CHANTIER'!$B$5</definedName>
    <definedName name="_xlnm.Print_Area" localSheetId="1">'LOT 02 - CDPGF'!$A$1:$G$47</definedName>
    <definedName name="_xlnm.Print_Area" localSheetId="6">'LOT 10'!$A$1:$G$53</definedName>
    <definedName name="_xlnm.Print_Area" localSheetId="7">'LOT 11'!$A$1:$G$53</definedName>
    <definedName name="_xlnm.Print_Area" localSheetId="8">'LOT 12'!$A$1:$G$53</definedName>
    <definedName name="_xlnm.Print_Area" localSheetId="9">'LOT 13'!$A$1:$G$53</definedName>
    <definedName name="_xlnm.Print_Area" localSheetId="10">'LOT 14'!$A$1:$G$53</definedName>
    <definedName name="_xlnm.Print_Area" localSheetId="11">'LOT 15'!$A$1:$G$53</definedName>
    <definedName name="_xlnm.Print_Area" localSheetId="2">'LOT 6'!$A$1:$G$53</definedName>
    <definedName name="_xlnm.Print_Area" localSheetId="3">'LOT 7'!$A$1:$G$53</definedName>
    <definedName name="_xlnm.Print_Area" localSheetId="4">'LOT 8'!$A$1:$G$53</definedName>
    <definedName name="_xlnm.Print_Area" localSheetId="5">'LOT 9'!$A$1:$G$53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40" i="27" l="1"/>
  <c r="G42" i="27" s="1"/>
  <c r="G29" i="27"/>
  <c r="G18" i="27"/>
  <c r="G19" i="27"/>
  <c r="D22" i="27"/>
  <c r="G39" i="27"/>
  <c r="G38" i="27"/>
  <c r="G36" i="27"/>
  <c r="G35" i="27"/>
  <c r="G34" i="27"/>
  <c r="G33" i="27"/>
  <c r="G32" i="27"/>
  <c r="G31" i="27"/>
  <c r="G30" i="27"/>
  <c r="G27" i="27"/>
  <c r="G26" i="27"/>
  <c r="G25" i="27"/>
  <c r="G24" i="27"/>
  <c r="G23" i="27"/>
  <c r="G22" i="27"/>
  <c r="G21" i="27"/>
  <c r="A7" i="27"/>
  <c r="E4" i="24"/>
  <c r="D4" i="24"/>
  <c r="C4" i="24"/>
  <c r="B6" i="24"/>
  <c r="B8" i="24"/>
  <c r="B10" i="24"/>
  <c r="B12" i="24"/>
  <c r="B14" i="24"/>
  <c r="B16" i="24"/>
  <c r="B18" i="24"/>
  <c r="B20" i="24"/>
  <c r="B22" i="24"/>
  <c r="B24" i="24"/>
  <c r="B26" i="24"/>
  <c r="B28" i="24"/>
  <c r="B30" i="24"/>
  <c r="B32" i="24"/>
  <c r="B4" i="24"/>
  <c r="G48" i="23"/>
  <c r="G47" i="23"/>
  <c r="G46" i="23"/>
  <c r="G45" i="23"/>
  <c r="G44" i="23"/>
  <c r="G43" i="23"/>
  <c r="G42" i="23"/>
  <c r="G41" i="23"/>
  <c r="G40" i="23"/>
  <c r="G39" i="23"/>
  <c r="G38" i="23"/>
  <c r="G37" i="23"/>
  <c r="G36" i="23"/>
  <c r="G35" i="23"/>
  <c r="G34" i="23"/>
  <c r="G33" i="23"/>
  <c r="G32" i="23"/>
  <c r="G31" i="23"/>
  <c r="G30" i="23"/>
  <c r="G29" i="23"/>
  <c r="G28" i="23"/>
  <c r="G27" i="23"/>
  <c r="G26" i="23"/>
  <c r="G25" i="23"/>
  <c r="G24" i="23"/>
  <c r="G23" i="23"/>
  <c r="G22" i="23"/>
  <c r="G21" i="23"/>
  <c r="G20" i="23"/>
  <c r="G19" i="23"/>
  <c r="G18" i="23"/>
  <c r="G17" i="23"/>
  <c r="G16" i="23"/>
  <c r="G15" i="23"/>
  <c r="G14" i="23"/>
  <c r="G13" i="23"/>
  <c r="G12" i="23"/>
  <c r="G11" i="23"/>
  <c r="G10" i="23"/>
  <c r="G9" i="23"/>
  <c r="G8" i="23"/>
  <c r="B6" i="23"/>
  <c r="A6" i="23"/>
  <c r="A5" i="23"/>
  <c r="G48" i="22"/>
  <c r="G47" i="22"/>
  <c r="G46" i="22"/>
  <c r="G45" i="22"/>
  <c r="G44" i="22"/>
  <c r="G43" i="22"/>
  <c r="G42" i="22"/>
  <c r="G41" i="22"/>
  <c r="G40" i="22"/>
  <c r="G39" i="22"/>
  <c r="G38" i="22"/>
  <c r="G37" i="22"/>
  <c r="G36" i="22"/>
  <c r="G35" i="22"/>
  <c r="G34" i="22"/>
  <c r="G33" i="22"/>
  <c r="G32" i="22"/>
  <c r="G31" i="22"/>
  <c r="G30" i="22"/>
  <c r="G29" i="22"/>
  <c r="G28" i="22"/>
  <c r="G27" i="22"/>
  <c r="G26" i="22"/>
  <c r="G25" i="22"/>
  <c r="G24" i="22"/>
  <c r="G23" i="22"/>
  <c r="G22" i="22"/>
  <c r="G21" i="22"/>
  <c r="G20" i="22"/>
  <c r="G19" i="22"/>
  <c r="G18" i="22"/>
  <c r="G17" i="22"/>
  <c r="G16" i="22"/>
  <c r="G15" i="22"/>
  <c r="G14" i="22"/>
  <c r="G13" i="22"/>
  <c r="G12" i="22"/>
  <c r="G11" i="22"/>
  <c r="G10" i="22"/>
  <c r="G9" i="22"/>
  <c r="G8" i="22"/>
  <c r="B6" i="22"/>
  <c r="A6" i="22"/>
  <c r="A5" i="22"/>
  <c r="G48" i="21"/>
  <c r="G47" i="21"/>
  <c r="G46" i="21"/>
  <c r="G45" i="21"/>
  <c r="G44" i="21"/>
  <c r="G43" i="21"/>
  <c r="G42" i="21"/>
  <c r="G41" i="21"/>
  <c r="G40" i="21"/>
  <c r="G39" i="21"/>
  <c r="G38" i="21"/>
  <c r="G37" i="21"/>
  <c r="G36" i="21"/>
  <c r="G35" i="21"/>
  <c r="G34" i="21"/>
  <c r="G33" i="21"/>
  <c r="G32" i="21"/>
  <c r="G31" i="21"/>
  <c r="G30" i="21"/>
  <c r="G29" i="21"/>
  <c r="G28" i="21"/>
  <c r="G27" i="21"/>
  <c r="G26" i="21"/>
  <c r="G25" i="21"/>
  <c r="G24" i="21"/>
  <c r="G23" i="21"/>
  <c r="G22" i="21"/>
  <c r="G21" i="21"/>
  <c r="G20" i="21"/>
  <c r="G19" i="21"/>
  <c r="G18" i="21"/>
  <c r="G17" i="21"/>
  <c r="G16" i="21"/>
  <c r="G15" i="21"/>
  <c r="G14" i="21"/>
  <c r="G13" i="21"/>
  <c r="G12" i="21"/>
  <c r="G11" i="21"/>
  <c r="G10" i="21"/>
  <c r="G9" i="21"/>
  <c r="G8" i="21"/>
  <c r="B6" i="21"/>
  <c r="A6" i="21"/>
  <c r="A5" i="21"/>
  <c r="G48" i="20"/>
  <c r="G47" i="20"/>
  <c r="G46" i="20"/>
  <c r="G45" i="20"/>
  <c r="G44" i="20"/>
  <c r="G43" i="20"/>
  <c r="G42" i="20"/>
  <c r="G41" i="20"/>
  <c r="G40" i="20"/>
  <c r="G39" i="20"/>
  <c r="G38" i="20"/>
  <c r="G37" i="20"/>
  <c r="G36" i="20"/>
  <c r="G35" i="20"/>
  <c r="G34" i="20"/>
  <c r="G33" i="20"/>
  <c r="G32" i="20"/>
  <c r="G31" i="20"/>
  <c r="G30" i="20"/>
  <c r="G29" i="20"/>
  <c r="G28" i="20"/>
  <c r="G27" i="20"/>
  <c r="G26" i="20"/>
  <c r="G25" i="20"/>
  <c r="G24" i="20"/>
  <c r="G23" i="20"/>
  <c r="G22" i="20"/>
  <c r="G21" i="20"/>
  <c r="G20" i="20"/>
  <c r="G19" i="20"/>
  <c r="G18" i="20"/>
  <c r="G17" i="20"/>
  <c r="G16" i="20"/>
  <c r="G15" i="20"/>
  <c r="G14" i="20"/>
  <c r="G13" i="20"/>
  <c r="G12" i="20"/>
  <c r="G11" i="20"/>
  <c r="G10" i="20"/>
  <c r="G9" i="20"/>
  <c r="G8" i="20"/>
  <c r="B6" i="20"/>
  <c r="A6" i="20"/>
  <c r="A5" i="20"/>
  <c r="G48" i="19"/>
  <c r="G47" i="19"/>
  <c r="G46" i="19"/>
  <c r="G45" i="19"/>
  <c r="G44" i="19"/>
  <c r="G43" i="19"/>
  <c r="G42" i="19"/>
  <c r="G41" i="19"/>
  <c r="G40" i="19"/>
  <c r="G39" i="19"/>
  <c r="G38" i="19"/>
  <c r="G37" i="19"/>
  <c r="G36" i="19"/>
  <c r="G35" i="19"/>
  <c r="G34" i="19"/>
  <c r="G33" i="19"/>
  <c r="G32" i="19"/>
  <c r="G31" i="19"/>
  <c r="G30" i="19"/>
  <c r="G29" i="19"/>
  <c r="G28" i="19"/>
  <c r="G27" i="19"/>
  <c r="G26" i="19"/>
  <c r="G25" i="19"/>
  <c r="G24" i="19"/>
  <c r="G23" i="19"/>
  <c r="G22" i="19"/>
  <c r="G21" i="19"/>
  <c r="G20" i="19"/>
  <c r="G19" i="19"/>
  <c r="G18" i="19"/>
  <c r="G17" i="19"/>
  <c r="G16" i="19"/>
  <c r="G15" i="19"/>
  <c r="G14" i="19"/>
  <c r="G13" i="19"/>
  <c r="G12" i="19"/>
  <c r="G11" i="19"/>
  <c r="G10" i="19"/>
  <c r="G9" i="19"/>
  <c r="G8" i="19"/>
  <c r="B6" i="19"/>
  <c r="A6" i="19"/>
  <c r="A5" i="19"/>
  <c r="G9" i="15"/>
  <c r="G10" i="15"/>
  <c r="G11" i="15"/>
  <c r="G12" i="15"/>
  <c r="G13" i="15"/>
  <c r="G14" i="15"/>
  <c r="G15" i="15"/>
  <c r="G16" i="15"/>
  <c r="G17" i="15"/>
  <c r="G18" i="15"/>
  <c r="G19" i="15"/>
  <c r="G20" i="15"/>
  <c r="G21" i="15"/>
  <c r="G22" i="15"/>
  <c r="G23" i="15"/>
  <c r="G24" i="15"/>
  <c r="G25" i="15"/>
  <c r="G26" i="15"/>
  <c r="G27" i="15"/>
  <c r="G28" i="15"/>
  <c r="G29" i="15"/>
  <c r="G30" i="15"/>
  <c r="G31" i="15"/>
  <c r="G32" i="15"/>
  <c r="G33" i="15"/>
  <c r="G34" i="15"/>
  <c r="G35" i="15"/>
  <c r="G36" i="15"/>
  <c r="G37" i="15"/>
  <c r="G38" i="15"/>
  <c r="G39" i="15"/>
  <c r="G40" i="15"/>
  <c r="G41" i="15"/>
  <c r="G42" i="15"/>
  <c r="G43" i="15"/>
  <c r="G44" i="15"/>
  <c r="G45" i="15"/>
  <c r="G46" i="15"/>
  <c r="G47" i="15"/>
  <c r="G48" i="15"/>
  <c r="G12" i="13"/>
  <c r="G13" i="13"/>
  <c r="G14" i="13"/>
  <c r="G15" i="13"/>
  <c r="G16" i="13"/>
  <c r="G17" i="13"/>
  <c r="G18" i="13"/>
  <c r="G19" i="13"/>
  <c r="G20" i="13"/>
  <c r="G21" i="13"/>
  <c r="G22" i="13"/>
  <c r="G23" i="13"/>
  <c r="G24" i="13"/>
  <c r="G25" i="13"/>
  <c r="G26" i="13"/>
  <c r="G27" i="13"/>
  <c r="G28" i="13"/>
  <c r="G29" i="13"/>
  <c r="G30" i="13"/>
  <c r="G31" i="13"/>
  <c r="G32" i="13"/>
  <c r="G33" i="13"/>
  <c r="G34" i="13"/>
  <c r="G35" i="13"/>
  <c r="G36" i="13"/>
  <c r="G37" i="13"/>
  <c r="G38" i="13"/>
  <c r="G39" i="13"/>
  <c r="G40" i="13"/>
  <c r="G41" i="13"/>
  <c r="G42" i="13"/>
  <c r="G43" i="13"/>
  <c r="G44" i="13"/>
  <c r="G45" i="13"/>
  <c r="G46" i="13"/>
  <c r="G47" i="13"/>
  <c r="G48" i="13"/>
  <c r="G10" i="12"/>
  <c r="G11" i="12"/>
  <c r="G12" i="12"/>
  <c r="G13" i="12"/>
  <c r="G14" i="12"/>
  <c r="G15" i="12"/>
  <c r="G16" i="12"/>
  <c r="G17" i="12"/>
  <c r="G18" i="12"/>
  <c r="G19" i="12"/>
  <c r="G20" i="12"/>
  <c r="G21" i="12"/>
  <c r="G22" i="12"/>
  <c r="G23" i="12"/>
  <c r="G24" i="12"/>
  <c r="G25" i="12"/>
  <c r="G26" i="12"/>
  <c r="G27" i="12"/>
  <c r="G28" i="12"/>
  <c r="G29" i="12"/>
  <c r="G30" i="12"/>
  <c r="G31" i="12"/>
  <c r="G32" i="12"/>
  <c r="G33" i="12"/>
  <c r="G34" i="12"/>
  <c r="G35" i="12"/>
  <c r="G36" i="12"/>
  <c r="G37" i="12"/>
  <c r="G38" i="12"/>
  <c r="G39" i="12"/>
  <c r="G40" i="12"/>
  <c r="G41" i="12"/>
  <c r="G42" i="12"/>
  <c r="G43" i="12"/>
  <c r="G44" i="12"/>
  <c r="G45" i="12"/>
  <c r="G46" i="12"/>
  <c r="G47" i="12"/>
  <c r="G48" i="12"/>
  <c r="G10" i="11"/>
  <c r="G11" i="11"/>
  <c r="G12" i="11"/>
  <c r="G13" i="11"/>
  <c r="G14" i="11"/>
  <c r="G15" i="11"/>
  <c r="G16" i="11"/>
  <c r="G17" i="11"/>
  <c r="G18" i="11"/>
  <c r="G19" i="11"/>
  <c r="G20" i="11"/>
  <c r="G21" i="11"/>
  <c r="G22" i="11"/>
  <c r="G23" i="11"/>
  <c r="G24" i="11"/>
  <c r="G25" i="11"/>
  <c r="G26" i="11"/>
  <c r="G27" i="11"/>
  <c r="G28" i="11"/>
  <c r="G29" i="11"/>
  <c r="G30" i="11"/>
  <c r="G31" i="11"/>
  <c r="G32" i="11"/>
  <c r="G33" i="11"/>
  <c r="G34" i="11"/>
  <c r="G35" i="11"/>
  <c r="G36" i="11"/>
  <c r="G37" i="11"/>
  <c r="G38" i="11"/>
  <c r="G39" i="11"/>
  <c r="G40" i="11"/>
  <c r="G41" i="11"/>
  <c r="G42" i="11"/>
  <c r="G43" i="11"/>
  <c r="G44" i="11"/>
  <c r="G45" i="11"/>
  <c r="G46" i="11"/>
  <c r="G47" i="11"/>
  <c r="G9" i="10"/>
  <c r="G10" i="10"/>
  <c r="G11" i="10"/>
  <c r="G12" i="10"/>
  <c r="G13" i="10"/>
  <c r="G14" i="10"/>
  <c r="G15" i="10"/>
  <c r="G16" i="10"/>
  <c r="G17" i="10"/>
  <c r="G18" i="10"/>
  <c r="G19" i="10"/>
  <c r="G20" i="10"/>
  <c r="G21" i="10"/>
  <c r="G22" i="10"/>
  <c r="G23" i="10"/>
  <c r="G24" i="10"/>
  <c r="G25" i="10"/>
  <c r="G26" i="10"/>
  <c r="G27" i="10"/>
  <c r="G28" i="10"/>
  <c r="G29" i="10"/>
  <c r="G30" i="10"/>
  <c r="G31" i="10"/>
  <c r="G32" i="10"/>
  <c r="G33" i="10"/>
  <c r="G34" i="10"/>
  <c r="G35" i="10"/>
  <c r="G36" i="10"/>
  <c r="G37" i="10"/>
  <c r="G38" i="10"/>
  <c r="G39" i="10"/>
  <c r="G40" i="10"/>
  <c r="G41" i="10"/>
  <c r="G42" i="10"/>
  <c r="G43" i="10"/>
  <c r="G44" i="10"/>
  <c r="G45" i="10"/>
  <c r="G46" i="10"/>
  <c r="G47" i="10"/>
  <c r="G48" i="10"/>
  <c r="A5" i="15"/>
  <c r="A5" i="13"/>
  <c r="A5" i="12"/>
  <c r="A5" i="11"/>
  <c r="A5" i="10"/>
  <c r="G49" i="23"/>
  <c r="G49" i="21"/>
  <c r="G50" i="21"/>
  <c r="G51" i="21"/>
  <c r="G49" i="20"/>
  <c r="G49" i="19"/>
  <c r="G49" i="22"/>
  <c r="G50" i="22"/>
  <c r="G51" i="22"/>
  <c r="G50" i="23"/>
  <c r="G51" i="23"/>
  <c r="G50" i="20"/>
  <c r="G51" i="20"/>
  <c r="G50" i="19"/>
  <c r="G51" i="19"/>
  <c r="A1" i="23"/>
  <c r="G9" i="11"/>
  <c r="G9" i="12"/>
  <c r="G9" i="13"/>
  <c r="G10" i="13"/>
  <c r="G11" i="13"/>
  <c r="G8" i="15"/>
  <c r="A1" i="21"/>
  <c r="A1" i="22"/>
  <c r="A1" i="19"/>
  <c r="A1" i="20"/>
  <c r="B6" i="15"/>
  <c r="A6" i="15"/>
  <c r="G8" i="13"/>
  <c r="B6" i="13"/>
  <c r="A6" i="13"/>
  <c r="G8" i="12"/>
  <c r="B6" i="12"/>
  <c r="A6" i="12"/>
  <c r="G48" i="11"/>
  <c r="G8" i="11"/>
  <c r="B6" i="11"/>
  <c r="A6" i="11"/>
  <c r="G8" i="10"/>
  <c r="B6" i="10"/>
  <c r="A6" i="10"/>
  <c r="G49" i="15"/>
  <c r="G49" i="13"/>
  <c r="G49" i="12"/>
  <c r="G49" i="11"/>
  <c r="G49" i="10"/>
  <c r="G50" i="15"/>
  <c r="G51" i="15"/>
  <c r="G50" i="13"/>
  <c r="G51" i="13"/>
  <c r="G50" i="12"/>
  <c r="G51" i="12"/>
  <c r="G50" i="11"/>
  <c r="G51" i="11"/>
  <c r="G50" i="10"/>
  <c r="G51" i="10"/>
  <c r="A3" i="23"/>
  <c r="A2" i="23"/>
  <c r="A2" i="21"/>
  <c r="A2" i="22"/>
  <c r="A3" i="21"/>
  <c r="A3" i="22"/>
  <c r="A2" i="19"/>
  <c r="A2" i="20"/>
  <c r="A3" i="19"/>
  <c r="A3" i="20"/>
  <c r="A1" i="15"/>
  <c r="A2" i="15"/>
  <c r="A3" i="15"/>
  <c r="A1" i="12"/>
  <c r="A1" i="13"/>
  <c r="A2" i="12"/>
  <c r="A2" i="13"/>
  <c r="A3" i="12"/>
  <c r="A3" i="13"/>
  <c r="A1" i="10"/>
  <c r="A1" i="11"/>
  <c r="A2" i="10"/>
  <c r="A2" i="11"/>
  <c r="A3" i="10"/>
  <c r="A3" i="11"/>
  <c r="B10" i="1"/>
  <c r="F1" i="23"/>
  <c r="F1" i="10"/>
  <c r="F1" i="12"/>
  <c r="F1" i="13"/>
  <c r="F1" i="20"/>
  <c r="F1" i="11"/>
  <c r="F1" i="15"/>
  <c r="F1" i="19"/>
  <c r="F1" i="22"/>
  <c r="F1" i="21"/>
  <c r="G43" i="27" l="1"/>
  <c r="G44" i="2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6" authorId="0" shapeId="0" xr:uid="{1E42FC53-7B97-FA4C-A51F-7A72706B9FC7}">
      <text>
        <r>
          <rPr>
            <b/>
            <sz val="10"/>
            <color rgb="FF000000"/>
            <rFont val="Tahoma"/>
            <family val="2"/>
          </rPr>
          <t xml:space="preserve">Numéro de lot </t>
        </r>
        <r>
          <rPr>
            <sz val="10"/>
            <color rgb="FF000000"/>
            <rFont val="Tahoma"/>
            <family val="2"/>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3504859E-CD19-9A47-ABD0-61320045EE31}">
      <text>
        <r>
          <rPr>
            <b/>
            <sz val="10"/>
            <color rgb="FF000000"/>
            <rFont val="Tahoma"/>
            <family val="2"/>
          </rPr>
          <t xml:space="preserve">Numéro de lot </t>
        </r>
        <r>
          <rPr>
            <sz val="10"/>
            <color rgb="FF000000"/>
            <rFont val="Tahoma"/>
            <family val="2"/>
          </rPr>
          <t xml:space="preserv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5EFD621A-4210-0441-AF2C-2930482AB815}">
      <text>
        <r>
          <rPr>
            <b/>
            <sz val="10"/>
            <color rgb="FF000000"/>
            <rFont val="Tahoma"/>
            <family val="2"/>
          </rPr>
          <t xml:space="preserve">Numéro de lot </t>
        </r>
        <r>
          <rPr>
            <sz val="10"/>
            <color rgb="FF000000"/>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BA220FB3-5E31-2142-8EF0-2E1F54818EF7}">
      <text>
        <r>
          <rPr>
            <b/>
            <sz val="10"/>
            <color rgb="FF000000"/>
            <rFont val="Tahoma"/>
            <family val="2"/>
          </rPr>
          <t xml:space="preserve">Numéro de lot </t>
        </r>
        <r>
          <rPr>
            <sz val="10"/>
            <color rgb="FF000000"/>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1819B70F-4911-FE43-AF1E-79D887FD00C0}">
      <text>
        <r>
          <rPr>
            <b/>
            <sz val="10"/>
            <color rgb="FF000000"/>
            <rFont val="Tahoma"/>
            <family val="2"/>
          </rPr>
          <t xml:space="preserve">Numéro de lot </t>
        </r>
        <r>
          <rPr>
            <sz val="10"/>
            <color rgb="FF000000"/>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918126D2-6A35-A146-96AD-E35F78AF24C5}">
      <text>
        <r>
          <rPr>
            <b/>
            <sz val="10"/>
            <color rgb="FF000000"/>
            <rFont val="Tahoma"/>
            <family val="2"/>
          </rPr>
          <t xml:space="preserve">Numéro de lot </t>
        </r>
        <r>
          <rPr>
            <sz val="10"/>
            <color rgb="FF000000"/>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A8EFC139-2500-4F41-869D-95A772D96F3B}">
      <text>
        <r>
          <rPr>
            <b/>
            <sz val="10"/>
            <color rgb="FF000000"/>
            <rFont val="Tahoma"/>
            <family val="2"/>
          </rPr>
          <t xml:space="preserve">Numéro de lot </t>
        </r>
        <r>
          <rPr>
            <sz val="10"/>
            <color rgb="FF000000"/>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075620F6-28EC-EE41-9E05-CA2236665FD9}">
      <text>
        <r>
          <rPr>
            <b/>
            <sz val="10"/>
            <color rgb="FF000000"/>
            <rFont val="Tahoma"/>
            <family val="2"/>
          </rPr>
          <t xml:space="preserve">Numéro de lot </t>
        </r>
        <r>
          <rPr>
            <sz val="10"/>
            <color rgb="FF000000"/>
            <rFont val="Tahoma"/>
            <family val="2"/>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23684C20-0A37-6549-A101-BFBBA2BE30E4}">
      <text>
        <r>
          <rPr>
            <b/>
            <sz val="10"/>
            <color rgb="FF000000"/>
            <rFont val="Tahoma"/>
            <family val="2"/>
          </rPr>
          <t xml:space="preserve">Numéro de lot </t>
        </r>
        <r>
          <rPr>
            <sz val="10"/>
            <color rgb="FF000000"/>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3BEF644B-C0BE-9C40-A4BE-CB1E1B61F65B}">
      <text>
        <r>
          <rPr>
            <b/>
            <sz val="10"/>
            <color rgb="FF000000"/>
            <rFont val="Tahoma"/>
            <family val="2"/>
          </rPr>
          <t xml:space="preserve">Numéro de lot </t>
        </r>
        <r>
          <rPr>
            <sz val="10"/>
            <color rgb="FF000000"/>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CB6F9575-6773-954E-800D-F6456CE9C7C7}">
      <text>
        <r>
          <rPr>
            <b/>
            <sz val="10"/>
            <color rgb="FF000000"/>
            <rFont val="Tahoma"/>
            <family val="2"/>
          </rPr>
          <t xml:space="preserve">Numéro de lot </t>
        </r>
        <r>
          <rPr>
            <sz val="10"/>
            <color rgb="FF000000"/>
            <rFont val="Tahoma"/>
            <family val="2"/>
          </rPr>
          <t xml:space="preserve">
</t>
        </r>
      </text>
    </comment>
  </commentList>
</comments>
</file>

<file path=xl/sharedStrings.xml><?xml version="1.0" encoding="utf-8"?>
<sst xmlns="http://schemas.openxmlformats.org/spreadsheetml/2006/main" count="425" uniqueCount="263">
  <si>
    <t>Adresse projet :</t>
  </si>
  <si>
    <t>Projet :</t>
  </si>
  <si>
    <t>Maitre d'ouvrage :</t>
  </si>
  <si>
    <t>Adresse maitre d'ouvrage :</t>
  </si>
  <si>
    <t>Qté Ent</t>
  </si>
  <si>
    <t>Qté MOE</t>
  </si>
  <si>
    <t>Prix U</t>
  </si>
  <si>
    <t>Montant Ht</t>
  </si>
  <si>
    <t>Désignation</t>
  </si>
  <si>
    <t>Réf</t>
  </si>
  <si>
    <t>LOT 1</t>
  </si>
  <si>
    <t>LOT 2</t>
  </si>
  <si>
    <t>LOT 3</t>
  </si>
  <si>
    <t>LOT 4</t>
  </si>
  <si>
    <t>LOT 5</t>
  </si>
  <si>
    <t>LOT 6</t>
  </si>
  <si>
    <t>LOT 7</t>
  </si>
  <si>
    <t>LOT 8</t>
  </si>
  <si>
    <t>LOT 9</t>
  </si>
  <si>
    <t>LOT 10</t>
  </si>
  <si>
    <t>LOT 11</t>
  </si>
  <si>
    <t>LOT 12</t>
  </si>
  <si>
    <t>LOT 13</t>
  </si>
  <si>
    <t>u</t>
  </si>
  <si>
    <t>Maitre d'ouvrage</t>
  </si>
  <si>
    <t>Architecte</t>
  </si>
  <si>
    <t xml:space="preserve">Tva </t>
  </si>
  <si>
    <t>Montant Ttc</t>
  </si>
  <si>
    <t>L'entreprise devra se reporter aux articles du C.C.T.P. pour obtenir une définition complète de la prestation. L'entreprise est tenue d'indiquer, en regard de chaque article, le prix unitaire dans le bordereau. Le prix en regard de chaque article, s'entend pour une prestation terminée, comprenant toutes les sujétions de fourniture et de mise en œuvre inhérentes à celles-ci. L'entreprise est tenue de vérifier qu'aucune omission ou erreur ne subsiste dans l'énumération des ouvrages du descriptif et du cadre de décomposition du prix global et forfaitaire, pour mener à leur terme les travaux faisant l'objet de la présente étude. L'entreprise sera seule responsable des quantités indiquées dans son offre. 
L'entreprise est donc tenue de les vérifier et de s'engager sur les montants des prix forfaitaires.</t>
  </si>
  <si>
    <t>NUMEROSLOTS</t>
  </si>
  <si>
    <t>DESIGNATION</t>
  </si>
  <si>
    <t>ALLOTISSEMENT PROJET</t>
  </si>
  <si>
    <t>Numéro d'affaire :</t>
  </si>
  <si>
    <t>CP :</t>
  </si>
  <si>
    <t>Ville :</t>
  </si>
  <si>
    <t>Code postal :</t>
  </si>
  <si>
    <t>LOT 14</t>
  </si>
  <si>
    <t>LOT 15</t>
  </si>
  <si>
    <t xml:space="preserve">Type de document </t>
  </si>
  <si>
    <r>
      <rPr>
        <b/>
        <sz val="7"/>
        <color theme="1"/>
        <rFont val="Helvetica Neue Light"/>
      </rPr>
      <t>EMPREINTE</t>
    </r>
    <r>
      <rPr>
        <sz val="7"/>
        <color theme="1"/>
        <rFont val="Helvetica Neue Light"/>
      </rPr>
      <t xml:space="preserve"> / 103 Chaussée Royale
97460 Saint-Paul</t>
    </r>
  </si>
  <si>
    <t>Lot 1</t>
  </si>
  <si>
    <t>Lot 2</t>
  </si>
  <si>
    <t>Lot 3</t>
  </si>
  <si>
    <t>Lot 4</t>
  </si>
  <si>
    <t>Lot 5</t>
  </si>
  <si>
    <t>Lot 6</t>
  </si>
  <si>
    <t>Lot 7</t>
  </si>
  <si>
    <t>Lot 8</t>
  </si>
  <si>
    <t>Lot 9</t>
  </si>
  <si>
    <t>Lot 10</t>
  </si>
  <si>
    <t>Lot 11</t>
  </si>
  <si>
    <t>Lot 12</t>
  </si>
  <si>
    <t>Lot 13</t>
  </si>
  <si>
    <t>Lot 14</t>
  </si>
  <si>
    <t>Lot 15</t>
  </si>
  <si>
    <t>Entreprise 1</t>
  </si>
  <si>
    <t>Entreprise 2</t>
  </si>
  <si>
    <t>Entreprise 3</t>
  </si>
  <si>
    <t>Entreprise 4</t>
  </si>
  <si>
    <t>Entreprise 5</t>
  </si>
  <si>
    <t>Entreprise 6</t>
  </si>
  <si>
    <t>Entreprise 7</t>
  </si>
  <si>
    <t xml:space="preserve">Désignation du lot </t>
  </si>
  <si>
    <t>N°</t>
  </si>
  <si>
    <t>LOT1ENT1</t>
  </si>
  <si>
    <t>LOT1ENT2</t>
  </si>
  <si>
    <t>LOT1ENT3</t>
  </si>
  <si>
    <t>LOT1ENT4</t>
  </si>
  <si>
    <t>LOT1ENT5</t>
  </si>
  <si>
    <t>LOT1ENT6</t>
  </si>
  <si>
    <t>LOT1ENT7</t>
  </si>
  <si>
    <t>LOT2ENT2</t>
  </si>
  <si>
    <t>LOT2ENT1</t>
  </si>
  <si>
    <t>LOT2ENT3</t>
  </si>
  <si>
    <t>LOT2ENT4</t>
  </si>
  <si>
    <t>LOT3ENT1</t>
  </si>
  <si>
    <t>LOT4ENT1</t>
  </si>
  <si>
    <t>LOT5ENT1</t>
  </si>
  <si>
    <t>LOT6ENT1</t>
  </si>
  <si>
    <t>LOT7ENT1</t>
  </si>
  <si>
    <t>LOT8ENT1</t>
  </si>
  <si>
    <t>LOT9ENT1</t>
  </si>
  <si>
    <t>LOT10ENT1</t>
  </si>
  <si>
    <t>LOT11ENT1</t>
  </si>
  <si>
    <t>LOT12ENT1</t>
  </si>
  <si>
    <t>LOT13ENT1</t>
  </si>
  <si>
    <t>LOT14ENT1</t>
  </si>
  <si>
    <t>LOT15ENT1</t>
  </si>
  <si>
    <t>LOT2ENT5</t>
  </si>
  <si>
    <t>LOT2ENT6</t>
  </si>
  <si>
    <t>LOT2ENT7</t>
  </si>
  <si>
    <t>LOT3ENT2</t>
  </si>
  <si>
    <t>LOT3ENT3</t>
  </si>
  <si>
    <t>LOT3ENT4</t>
  </si>
  <si>
    <t>LOT3ENT5</t>
  </si>
  <si>
    <t>LOT3ENT6</t>
  </si>
  <si>
    <t>LOT3ENT7</t>
  </si>
  <si>
    <t>LOT4ENT2</t>
  </si>
  <si>
    <t>LOT4ENT3</t>
  </si>
  <si>
    <t>LOT4ENT4</t>
  </si>
  <si>
    <t>LOT4ENT5</t>
  </si>
  <si>
    <t>LOT4ENT6</t>
  </si>
  <si>
    <t>LOT4ENT7</t>
  </si>
  <si>
    <t>LOT5ENT2</t>
  </si>
  <si>
    <t>LOT5ENT3</t>
  </si>
  <si>
    <t>LOT5ENT4</t>
  </si>
  <si>
    <t>LOT5ENT5</t>
  </si>
  <si>
    <t>LOT5ENT6</t>
  </si>
  <si>
    <t>LOT5ENT7</t>
  </si>
  <si>
    <t>LOT6ENT2</t>
  </si>
  <si>
    <t>LOT6ENT3</t>
  </si>
  <si>
    <t>LOT6ENT4</t>
  </si>
  <si>
    <t>LOT6ENT5</t>
  </si>
  <si>
    <t>LOT6ENT6</t>
  </si>
  <si>
    <t>LOT6ENT7</t>
  </si>
  <si>
    <t>LOT7ENT2</t>
  </si>
  <si>
    <t>LOT7ENT3</t>
  </si>
  <si>
    <t>LOT7ENT4</t>
  </si>
  <si>
    <t>LOT7ENT5</t>
  </si>
  <si>
    <t>LOT7ENT6</t>
  </si>
  <si>
    <t>LOT7ENT7</t>
  </si>
  <si>
    <t>LOT8ENT2</t>
  </si>
  <si>
    <t>LOT8ENT3</t>
  </si>
  <si>
    <t>LOT8ENT4</t>
  </si>
  <si>
    <t>LOT8ENT5</t>
  </si>
  <si>
    <t>LOT8ENT6</t>
  </si>
  <si>
    <t>LOT8ENT7</t>
  </si>
  <si>
    <t>LOT9ENT2</t>
  </si>
  <si>
    <t>LOT9ENT3</t>
  </si>
  <si>
    <t>LOT9ENT4</t>
  </si>
  <si>
    <t>LOT9ENT5</t>
  </si>
  <si>
    <t>LOT9ENT6</t>
  </si>
  <si>
    <t>LOT9ENT7</t>
  </si>
  <si>
    <t>LOT10ENT2</t>
  </si>
  <si>
    <t>LOT10ENT3</t>
  </si>
  <si>
    <t>LOT10ENT4</t>
  </si>
  <si>
    <t>LOT10ENT5</t>
  </si>
  <si>
    <t>LOT10ENT6</t>
  </si>
  <si>
    <t>LOT10ENT7</t>
  </si>
  <si>
    <t>LOT11ENT2</t>
  </si>
  <si>
    <t>LOT11ENT3</t>
  </si>
  <si>
    <t>LOT11ENT4</t>
  </si>
  <si>
    <t>LOT11ENT5</t>
  </si>
  <si>
    <t>LOT11ENT6</t>
  </si>
  <si>
    <t>LOT11ENT7</t>
  </si>
  <si>
    <t>LOT12ENT2</t>
  </si>
  <si>
    <t>LOT12ENT3</t>
  </si>
  <si>
    <t>LOT12ENT4</t>
  </si>
  <si>
    <t>LOT12ENT5</t>
  </si>
  <si>
    <t>LOT12ENT6</t>
  </si>
  <si>
    <t>LOT12ENT7</t>
  </si>
  <si>
    <t>LOT13ENT2</t>
  </si>
  <si>
    <t>LOT13ENT3</t>
  </si>
  <si>
    <t>LOT13ENT4</t>
  </si>
  <si>
    <t>LOT13ENT5</t>
  </si>
  <si>
    <t>LOT13ENT6</t>
  </si>
  <si>
    <t>LOT13ENT7</t>
  </si>
  <si>
    <t>LOT14ENT2</t>
  </si>
  <si>
    <t>LOT14ENT3</t>
  </si>
  <si>
    <t>LOT14ENT4</t>
  </si>
  <si>
    <t>LOT14ENT5</t>
  </si>
  <si>
    <t>LOT14ENT6</t>
  </si>
  <si>
    <t>LOT14ENT7</t>
  </si>
  <si>
    <t>LOT15ENT2</t>
  </si>
  <si>
    <t>LOT15ENT3</t>
  </si>
  <si>
    <t>LOT15ENT4</t>
  </si>
  <si>
    <t>LOT15ENT5</t>
  </si>
  <si>
    <t>LOT15ENT6</t>
  </si>
  <si>
    <t>LOT15ENT7</t>
  </si>
  <si>
    <t>DEMOLITION / GROS ŒUVRE</t>
  </si>
  <si>
    <t>ÉLECTRICITÉ</t>
  </si>
  <si>
    <t>185-691</t>
  </si>
  <si>
    <t>Saint-Paul</t>
  </si>
  <si>
    <t>BO 684 - Chaussée Royale</t>
  </si>
  <si>
    <t>Direction des Bâtiments et du patrimoine</t>
  </si>
  <si>
    <t>Saint-Denis</t>
  </si>
  <si>
    <t>6 bis rue Rontaunay</t>
  </si>
  <si>
    <t>Détail Quantitatif Estimatif</t>
  </si>
  <si>
    <t>CLIMATISATION</t>
  </si>
  <si>
    <t>ÉTANCHÉITÉ</t>
  </si>
  <si>
    <t>ens</t>
  </si>
  <si>
    <t>Chambre de métiers et de l'artisanat de Saint-Paul</t>
  </si>
  <si>
    <t>PEINTURE</t>
  </si>
  <si>
    <r>
      <rPr>
        <b/>
        <sz val="7"/>
        <color theme="1"/>
        <rFont val="Avenir Book"/>
        <family val="2"/>
      </rPr>
      <t>EMPREINTE</t>
    </r>
    <r>
      <rPr>
        <sz val="7"/>
        <color theme="1"/>
        <rFont val="Avenir Book"/>
        <family val="2"/>
      </rPr>
      <t xml:space="preserve"> / 103 Chaussée Royale
97460 Saint-Paul</t>
    </r>
  </si>
  <si>
    <t>LOT 02</t>
  </si>
  <si>
    <t>Prix U Ht</t>
  </si>
  <si>
    <t>Ouvrages divers</t>
  </si>
  <si>
    <t>1.</t>
  </si>
  <si>
    <t>OBJET</t>
  </si>
  <si>
    <t>2.</t>
  </si>
  <si>
    <t>INTERVENANTS</t>
  </si>
  <si>
    <t>3.</t>
  </si>
  <si>
    <t>4.</t>
  </si>
  <si>
    <t>LOCALISATION DU PROJET</t>
  </si>
  <si>
    <t>5.</t>
  </si>
  <si>
    <t>ALLOTISSEMENT</t>
  </si>
  <si>
    <t>6.</t>
  </si>
  <si>
    <t>TRANCHE DES TRAVAUX</t>
  </si>
  <si>
    <t>7.</t>
  </si>
  <si>
    <t>DESCRIPTIF TECHNIQUE DES OUVRAGES</t>
  </si>
  <si>
    <t>Portes</t>
  </si>
  <si>
    <t>Organigramme</t>
  </si>
  <si>
    <t xml:space="preserve"> Montant ht</t>
  </si>
  <si>
    <t>Aménagement de bureau pour France Travail</t>
  </si>
  <si>
    <t>AX 415
Rue Georges Guynemer 
97438 Sainte-Marie</t>
  </si>
  <si>
    <t>France Travail
62 Boulevard du Chaudron
97400 Saint-Denis</t>
  </si>
  <si>
    <t>Châssis fixe</t>
  </si>
  <si>
    <t>7.2.</t>
  </si>
  <si>
    <t>LOT 02 : MENUISERIES INTERIEURES</t>
  </si>
  <si>
    <t>7.2.1.</t>
  </si>
  <si>
    <t>7.2.2.</t>
  </si>
  <si>
    <t>Bloc porte – PI83 CF1/2h</t>
  </si>
  <si>
    <t>Bloc porte – PI93</t>
  </si>
  <si>
    <t>Bloc porte – PI93 CF1/2h</t>
  </si>
  <si>
    <t>Bloc porte – PI 143</t>
  </si>
  <si>
    <t>Bloc porte – PI 186</t>
  </si>
  <si>
    <t>Bloc porte à galandage – PG 120</t>
  </si>
  <si>
    <t>Bloc porte vitré – PV93</t>
  </si>
  <si>
    <t>7.2.3.</t>
  </si>
  <si>
    <t>7.2.3.1.</t>
  </si>
  <si>
    <t>Châssis fixe – Dim 70x210cm – CH01</t>
  </si>
  <si>
    <t>7.2.3.2.</t>
  </si>
  <si>
    <t>Châssis fixe – Dim 423x110cm – CH02</t>
  </si>
  <si>
    <t>7.2.3.3.</t>
  </si>
  <si>
    <t>Châssis fixe – Dim 252x110cm – CH03</t>
  </si>
  <si>
    <t>7.2.3.4.</t>
  </si>
  <si>
    <t>Châssis fixe – Dim 337x110cm – CH04</t>
  </si>
  <si>
    <t>7.2.3.5.</t>
  </si>
  <si>
    <t>Châssis fixe – Dim 373x110cm – CH05</t>
  </si>
  <si>
    <t>7.2.3.6.</t>
  </si>
  <si>
    <t>Châssis fixe – Dim 153x110cm – CH06</t>
  </si>
  <si>
    <t>7.2.3.7.</t>
  </si>
  <si>
    <t>Châssis fixe – Dim 172x110cm – CH07</t>
  </si>
  <si>
    <t>Châssis fixe – Dim 231x110cm – CH08</t>
  </si>
  <si>
    <t>7.2.4.</t>
  </si>
  <si>
    <t>7.2.4.1.</t>
  </si>
  <si>
    <t>7.2.4.2.</t>
  </si>
  <si>
    <t>Ferme porte</t>
  </si>
  <si>
    <t>Qté
MOE</t>
  </si>
  <si>
    <t>Qté
Entreprise</t>
  </si>
  <si>
    <t>Phase DCE</t>
  </si>
  <si>
    <t>BET FLUIDES</t>
  </si>
  <si>
    <r>
      <rPr>
        <b/>
        <sz val="7"/>
        <color theme="1"/>
        <rFont val="Avenir Book"/>
        <family val="2"/>
      </rPr>
      <t>BET 2L</t>
    </r>
    <r>
      <rPr>
        <sz val="7"/>
        <color theme="1"/>
        <rFont val="Avenir Book"/>
        <family val="2"/>
      </rPr>
      <t xml:space="preserve"> / 22 chemin Lougnon, Bellemène
97460 Saint-Paul</t>
    </r>
  </si>
  <si>
    <t>Gestion et évacuation des déchets</t>
  </si>
  <si>
    <t>PEO / PAC / DOE</t>
  </si>
  <si>
    <t>7.2.4.3.</t>
  </si>
  <si>
    <t>7.2.4.4.</t>
  </si>
  <si>
    <t>7.2.4.5.</t>
  </si>
  <si>
    <t>7.2.4.6.</t>
  </si>
  <si>
    <t>7.2.4.7.</t>
  </si>
  <si>
    <t>7.2.4.8.</t>
  </si>
  <si>
    <t>7.2.5.</t>
  </si>
  <si>
    <t>7.2.5.1.</t>
  </si>
  <si>
    <t>7.2.5.2.</t>
  </si>
  <si>
    <t>OBLIGATIONS DU MAITRE D'OUVRAGE</t>
  </si>
  <si>
    <t>Date : 2025-08-27</t>
  </si>
  <si>
    <t>365-733_France travail_Le Kerval</t>
  </si>
  <si>
    <t>CDPGF - Cadre de décomposition 
du prix global et forfaitaire</t>
  </si>
  <si>
    <t>IMPORTANT !  : Les quantités figurant au présent document pour chacun des lots ne sont données qu’à titre indicatif. Le soumissionnaire est tenu de les vérifier et de tenir compte des quantités constatées en plus ou en moins. Il ne pourra en aucun cas, arguer d’une différence relevée lors de l’exécution pour obtenir une majoration de prix, sauf modification apportée aux plans par le Maître d’ouvrage en cours d’exécution des travaux.  Le prix en regard de chaque article, s'entend pour une prestation terminée, comprenant toutes les sujétions de fourniture et de mise en œuvre inhérentes à celles-ci. L'entreprise est tenue de vérifier qu'aucune omission ou erreur ne subsiste dans l'énumération des ouvrages du descriptif , pour mener à leur terme les travaux faisant l'objet de la présente étude. L'entreprise est donc tenue de les vérifier et de s'engager sur les montants des prix forfaitaires.</t>
  </si>
  <si>
    <t>MENUISERIES INTERIEURES</t>
  </si>
  <si>
    <t xml:space="preserve">Montant Ht </t>
  </si>
  <si>
    <t xml:space="preserve">Montant Ttc </t>
  </si>
  <si>
    <t>TOTAL : LOT 02 MENUISERIES INTERIEURES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</si>
</sst>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 #,##0.00_)\ &quot;€&quot;_ ;_ * \(#,##0.00\)\ &quot;€&quot;_ ;_ * &quot;-&quot;??_)\ &quot;€&quot;_ ;_ @_ "/>
    <numFmt numFmtId="165" formatCode="#,##0.00\ [$€];[Red]\-#,##0.00\ [$€]"/>
  </numFmts>
  <fonts count="35">
    <font>
      <sz val="12"/>
      <color theme="1"/>
      <name val="Calibri"/>
      <family val="2"/>
      <scheme val="minor"/>
    </font>
    <font>
      <sz val="10"/>
      <color rgb="FF000000"/>
      <name val="Tahoma"/>
      <family val="2"/>
    </font>
    <font>
      <b/>
      <sz val="10"/>
      <color rgb="FF000000"/>
      <name val="Tahoma"/>
      <family val="2"/>
    </font>
    <font>
      <sz val="8"/>
      <name val="Calibri"/>
      <family val="2"/>
      <scheme val="minor"/>
    </font>
    <font>
      <i/>
      <u/>
      <sz val="18"/>
      <color theme="1"/>
      <name val="Helvetica Neue Light"/>
    </font>
    <font>
      <sz val="12"/>
      <color theme="1"/>
      <name val="Helvetica Neue Light"/>
    </font>
    <font>
      <b/>
      <sz val="6"/>
      <color theme="1"/>
      <name val="Helvetica Neue Light"/>
    </font>
    <font>
      <sz val="6"/>
      <color theme="1"/>
      <name val="Helvetica Neue Light"/>
    </font>
    <font>
      <i/>
      <sz val="10"/>
      <color theme="1"/>
      <name val="Helvetica Neue Light"/>
    </font>
    <font>
      <sz val="7"/>
      <color theme="1"/>
      <name val="Helvetica Neue Light"/>
    </font>
    <font>
      <b/>
      <sz val="7"/>
      <color theme="1"/>
      <name val="Helvetica Neue Light"/>
    </font>
    <font>
      <sz val="9"/>
      <color theme="1"/>
      <name val="Helvetica Neue Light"/>
    </font>
    <font>
      <i/>
      <sz val="12"/>
      <color theme="1"/>
      <name val="Helvetica Neue Light"/>
    </font>
    <font>
      <i/>
      <u/>
      <sz val="14"/>
      <color theme="1"/>
      <name val="Helvetica Neue Light"/>
    </font>
    <font>
      <sz val="10"/>
      <color theme="1"/>
      <name val="Helvetica Neue Light"/>
    </font>
    <font>
      <sz val="8"/>
      <color theme="1"/>
      <name val="Helvetica Neue Light"/>
    </font>
    <font>
      <sz val="12"/>
      <color theme="1"/>
      <name val="Helvetica Neue"/>
      <family val="2"/>
    </font>
    <font>
      <i/>
      <u/>
      <sz val="15"/>
      <color theme="1"/>
      <name val="Avenir Book"/>
      <family val="2"/>
    </font>
    <font>
      <sz val="12"/>
      <color theme="1"/>
      <name val="Avenir Book"/>
      <family val="2"/>
    </font>
    <font>
      <b/>
      <sz val="6"/>
      <color theme="1"/>
      <name val="Avenir Book"/>
      <family val="2"/>
    </font>
    <font>
      <i/>
      <sz val="10"/>
      <color theme="1"/>
      <name val="Avenir Book"/>
      <family val="2"/>
    </font>
    <font>
      <sz val="7"/>
      <color theme="1"/>
      <name val="Avenir Book"/>
      <family val="2"/>
    </font>
    <font>
      <b/>
      <sz val="7"/>
      <color theme="1"/>
      <name val="Avenir Book"/>
      <family val="2"/>
    </font>
    <font>
      <sz val="9"/>
      <color theme="1"/>
      <name val="Avenir Book"/>
      <family val="2"/>
    </font>
    <font>
      <i/>
      <sz val="12"/>
      <color theme="1"/>
      <name val="Avenir Book"/>
      <family val="2"/>
    </font>
    <font>
      <i/>
      <u/>
      <sz val="14"/>
      <color theme="1"/>
      <name val="Avenir Book"/>
      <family val="2"/>
    </font>
    <font>
      <sz val="10"/>
      <color theme="1"/>
      <name val="Avenir Book"/>
      <family val="2"/>
    </font>
    <font>
      <b/>
      <i/>
      <sz val="10"/>
      <color theme="1"/>
      <name val="Avenir Book"/>
      <family val="2"/>
    </font>
    <font>
      <b/>
      <sz val="9"/>
      <color theme="1"/>
      <name val="Avenir Book"/>
      <family val="2"/>
    </font>
    <font>
      <b/>
      <i/>
      <sz val="9"/>
      <color theme="1"/>
      <name val="Avenir Book"/>
      <family val="2"/>
    </font>
    <font>
      <i/>
      <sz val="9"/>
      <color theme="1"/>
      <name val="Avenir Book"/>
      <family val="2"/>
    </font>
    <font>
      <sz val="12"/>
      <color theme="1"/>
      <name val="Calibri"/>
      <family val="2"/>
      <scheme val="minor"/>
    </font>
    <font>
      <b/>
      <sz val="10"/>
      <color theme="1"/>
      <name val="Avenir Book"/>
      <family val="2"/>
    </font>
    <font>
      <sz val="12"/>
      <color rgb="FFFF0000"/>
      <name val="Avenir Book"/>
      <family val="2"/>
    </font>
    <font>
      <sz val="10"/>
      <name val="Helv"/>
    </font>
  </fonts>
  <fills count="5">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tint="-0.14999847407452621"/>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theme="0" tint="-0.14996795556505021"/>
      </bottom>
      <diagonal/>
    </border>
    <border>
      <left style="thin">
        <color auto="1"/>
      </left>
      <right style="thin">
        <color auto="1"/>
      </right>
      <top style="thin">
        <color theme="0" tint="-0.14996795556505021"/>
      </top>
      <bottom style="thin">
        <color theme="0" tint="-0.14996795556505021"/>
      </bottom>
      <diagonal/>
    </border>
    <border>
      <left style="thin">
        <color auto="1"/>
      </left>
      <right style="thin">
        <color auto="1"/>
      </right>
      <top style="thin">
        <color theme="0" tint="-0.14996795556505021"/>
      </top>
      <bottom style="thin">
        <color auto="1"/>
      </bottom>
      <diagonal/>
    </border>
    <border>
      <left style="thin">
        <color auto="1"/>
      </left>
      <right style="thin">
        <color auto="1"/>
      </right>
      <top/>
      <bottom style="thin">
        <color theme="0" tint="-0.14996795556505021"/>
      </bottom>
      <diagonal/>
    </border>
    <border>
      <left style="thin">
        <color auto="1"/>
      </left>
      <right style="thin">
        <color auto="1"/>
      </right>
      <top style="thin">
        <color theme="0" tint="-0.14996795556505021"/>
      </top>
      <bottom/>
      <diagonal/>
    </border>
    <border>
      <left/>
      <right/>
      <top/>
      <bottom style="medium">
        <color indexed="64"/>
      </bottom>
      <diagonal/>
    </border>
  </borders>
  <cellStyleXfs count="3">
    <xf numFmtId="0" fontId="0" fillId="0" borderId="0"/>
    <xf numFmtId="164" fontId="31" fillId="0" borderId="0" applyFont="0" applyFill="0" applyBorder="0" applyAlignment="0" applyProtection="0"/>
    <xf numFmtId="165" fontId="34" fillId="0" borderId="0" applyFont="0" applyFill="0" applyBorder="0" applyAlignment="0" applyProtection="0"/>
  </cellStyleXfs>
  <cellXfs count="142">
    <xf numFmtId="0" fontId="0" fillId="0" borderId="0" xfId="0"/>
    <xf numFmtId="0" fontId="5" fillId="0" borderId="0" xfId="0" applyFont="1" applyAlignment="1">
      <alignment horizontal="center" vertical="center"/>
    </xf>
    <xf numFmtId="0" fontId="12" fillId="0" borderId="15" xfId="0" applyFont="1" applyBorder="1" applyAlignment="1">
      <alignment vertical="center"/>
    </xf>
    <xf numFmtId="0" fontId="5" fillId="0" borderId="15" xfId="0" applyFont="1" applyBorder="1" applyAlignment="1">
      <alignment horizontal="center" vertical="center"/>
    </xf>
    <xf numFmtId="0" fontId="5" fillId="0" borderId="0" xfId="0" applyFont="1" applyAlignment="1">
      <alignment horizontal="left" vertical="center"/>
    </xf>
    <xf numFmtId="0" fontId="11" fillId="0" borderId="1" xfId="0" applyFont="1" applyBorder="1" applyAlignment="1">
      <alignment horizontal="center" vertical="center"/>
    </xf>
    <xf numFmtId="0" fontId="11" fillId="0" borderId="0" xfId="0" applyFont="1" applyAlignment="1">
      <alignment horizontal="center" vertical="center"/>
    </xf>
    <xf numFmtId="0" fontId="15" fillId="0" borderId="0" xfId="0" applyFont="1" applyAlignment="1">
      <alignment horizontal="center" vertical="center"/>
    </xf>
    <xf numFmtId="0" fontId="11" fillId="0" borderId="0" xfId="0" applyFont="1" applyAlignment="1">
      <alignment vertical="top" wrapText="1"/>
    </xf>
    <xf numFmtId="0" fontId="5" fillId="0" borderId="0" xfId="0" applyFont="1" applyAlignment="1">
      <alignment horizontal="center" vertical="center" shrinkToFit="1"/>
    </xf>
    <xf numFmtId="0" fontId="5" fillId="4" borderId="1" xfId="0" applyFont="1" applyFill="1" applyBorder="1" applyAlignment="1" applyProtection="1">
      <alignment horizontal="center" vertical="center"/>
      <protection locked="0"/>
    </xf>
    <xf numFmtId="0" fontId="14" fillId="4" borderId="11" xfId="0" applyFont="1" applyFill="1" applyBorder="1" applyAlignment="1">
      <alignment horizontal="center" vertical="center"/>
    </xf>
    <xf numFmtId="0" fontId="14" fillId="4" borderId="12" xfId="0" applyFont="1" applyFill="1" applyBorder="1" applyAlignment="1">
      <alignment horizontal="left" vertical="center"/>
    </xf>
    <xf numFmtId="0" fontId="5" fillId="4" borderId="12" xfId="0" applyFont="1" applyFill="1" applyBorder="1" applyAlignment="1">
      <alignment horizontal="center" vertical="center"/>
    </xf>
    <xf numFmtId="0" fontId="5" fillId="4" borderId="13" xfId="0" applyFont="1" applyFill="1" applyBorder="1" applyAlignment="1">
      <alignment horizontal="center" vertical="center"/>
    </xf>
    <xf numFmtId="0" fontId="15" fillId="0" borderId="2" xfId="0" applyFont="1" applyBorder="1" applyAlignment="1" applyProtection="1">
      <alignment horizontal="left" vertical="top"/>
      <protection locked="0"/>
    </xf>
    <xf numFmtId="0" fontId="15" fillId="0" borderId="2" xfId="0" applyFont="1" applyBorder="1" applyAlignment="1" applyProtection="1">
      <alignment horizontal="left" vertical="top" wrapText="1"/>
      <protection locked="0"/>
    </xf>
    <xf numFmtId="0" fontId="15" fillId="0" borderId="2" xfId="0" applyFont="1" applyBorder="1" applyAlignment="1" applyProtection="1">
      <alignment horizontal="center"/>
      <protection locked="0"/>
    </xf>
    <xf numFmtId="164" fontId="15" fillId="0" borderId="2" xfId="0" applyNumberFormat="1" applyFont="1" applyBorder="1" applyAlignment="1" applyProtection="1">
      <alignment horizontal="center"/>
      <protection locked="0"/>
    </xf>
    <xf numFmtId="164" fontId="15" fillId="0" borderId="2" xfId="0" applyNumberFormat="1" applyFont="1" applyBorder="1" applyAlignment="1">
      <alignment horizontal="center"/>
    </xf>
    <xf numFmtId="0" fontId="11" fillId="4" borderId="3" xfId="0" applyFont="1" applyFill="1" applyBorder="1" applyAlignment="1">
      <alignment vertical="top" wrapText="1"/>
    </xf>
    <xf numFmtId="0" fontId="5" fillId="4" borderId="9" xfId="0" applyFont="1" applyFill="1" applyBorder="1" applyAlignment="1">
      <alignment vertical="center"/>
    </xf>
    <xf numFmtId="164" fontId="14" fillId="4" borderId="4" xfId="0" applyNumberFormat="1" applyFont="1" applyFill="1" applyBorder="1" applyAlignment="1">
      <alignment horizontal="center" vertical="center"/>
    </xf>
    <xf numFmtId="0" fontId="11" fillId="4" borderId="5" xfId="0" applyFont="1" applyFill="1" applyBorder="1" applyAlignment="1">
      <alignment vertical="top" wrapText="1"/>
    </xf>
    <xf numFmtId="0" fontId="5" fillId="4" borderId="0" xfId="0" applyFont="1" applyFill="1" applyAlignment="1">
      <alignment vertical="center"/>
    </xf>
    <xf numFmtId="164" fontId="14" fillId="4" borderId="6" xfId="0" applyNumberFormat="1" applyFont="1" applyFill="1" applyBorder="1" applyAlignment="1">
      <alignment horizontal="center" vertical="center"/>
    </xf>
    <xf numFmtId="0" fontId="11" fillId="4" borderId="7" xfId="0" applyFont="1" applyFill="1" applyBorder="1" applyAlignment="1">
      <alignment vertical="top" wrapText="1"/>
    </xf>
    <xf numFmtId="0" fontId="5" fillId="4" borderId="10" xfId="0" applyFont="1" applyFill="1" applyBorder="1" applyAlignment="1">
      <alignment vertical="center"/>
    </xf>
    <xf numFmtId="164" fontId="14" fillId="4" borderId="8" xfId="0" applyNumberFormat="1" applyFont="1" applyFill="1" applyBorder="1" applyAlignment="1">
      <alignment horizontal="center" vertical="center"/>
    </xf>
    <xf numFmtId="0" fontId="14" fillId="0" borderId="3" xfId="0" applyFont="1" applyBorder="1" applyAlignment="1">
      <alignment horizontal="left" vertical="center"/>
    </xf>
    <xf numFmtId="0" fontId="14" fillId="3" borderId="1" xfId="0" applyFont="1" applyFill="1" applyBorder="1" applyAlignment="1">
      <alignment horizontal="left" vertical="center"/>
    </xf>
    <xf numFmtId="0" fontId="5" fillId="0" borderId="0" xfId="0" applyFont="1" applyAlignment="1">
      <alignment vertical="center"/>
    </xf>
    <xf numFmtId="0" fontId="14" fillId="0" borderId="1" xfId="0" applyFont="1" applyBorder="1" applyAlignment="1">
      <alignment horizontal="left" vertical="center"/>
    </xf>
    <xf numFmtId="0" fontId="5" fillId="0" borderId="7" xfId="0" applyFont="1" applyBorder="1" applyAlignment="1">
      <alignment vertical="center"/>
    </xf>
    <xf numFmtId="0" fontId="5" fillId="0" borderId="2" xfId="0" applyFont="1" applyBorder="1" applyAlignment="1">
      <alignment horizontal="center" vertical="center"/>
    </xf>
    <xf numFmtId="0" fontId="14" fillId="0" borderId="6" xfId="0" applyFont="1" applyBorder="1" applyAlignment="1">
      <alignment horizontal="center" vertical="center"/>
    </xf>
    <xf numFmtId="0" fontId="14" fillId="0" borderId="5" xfId="0" applyFont="1" applyBorder="1" applyAlignment="1">
      <alignment horizontal="center" vertical="center"/>
    </xf>
    <xf numFmtId="0" fontId="14" fillId="0" borderId="2" xfId="0" quotePrefix="1" applyFont="1" applyBorder="1" applyAlignment="1">
      <alignment horizontal="center" vertical="center"/>
    </xf>
    <xf numFmtId="0" fontId="14" fillId="0" borderId="2" xfId="0" applyFont="1" applyBorder="1" applyAlignment="1">
      <alignment horizontal="center" vertical="center"/>
    </xf>
    <xf numFmtId="0" fontId="14" fillId="0" borderId="25" xfId="0" applyFont="1" applyBorder="1" applyAlignment="1">
      <alignment horizontal="center" vertical="center"/>
    </xf>
    <xf numFmtId="0" fontId="5" fillId="3" borderId="0" xfId="0" applyFont="1" applyFill="1" applyAlignment="1">
      <alignment horizontal="center" vertical="center"/>
    </xf>
    <xf numFmtId="0" fontId="16" fillId="0" borderId="0" xfId="0" applyFont="1" applyAlignment="1">
      <alignment horizontal="center" vertical="center"/>
    </xf>
    <xf numFmtId="0" fontId="16" fillId="0" borderId="29" xfId="0" applyFont="1" applyBorder="1" applyAlignment="1">
      <alignment horizontal="center" vertical="center"/>
    </xf>
    <xf numFmtId="0" fontId="16" fillId="0" borderId="24" xfId="0" applyFont="1" applyBorder="1" applyAlignment="1">
      <alignment horizontal="center" vertical="center"/>
    </xf>
    <xf numFmtId="0" fontId="16" fillId="0" borderId="26" xfId="0" applyFont="1" applyBorder="1" applyAlignment="1">
      <alignment horizontal="center" vertical="center"/>
    </xf>
    <xf numFmtId="164" fontId="16" fillId="0" borderId="28" xfId="0" applyNumberFormat="1" applyFont="1" applyBorder="1" applyAlignment="1">
      <alignment horizontal="center" vertical="center"/>
    </xf>
    <xf numFmtId="164" fontId="16" fillId="0" borderId="30" xfId="0" applyNumberFormat="1" applyFont="1" applyBorder="1" applyAlignment="1">
      <alignment horizontal="center" vertical="center"/>
    </xf>
    <xf numFmtId="0" fontId="18" fillId="0" borderId="0" xfId="0" applyFont="1" applyAlignment="1">
      <alignment horizontal="center" vertical="center"/>
    </xf>
    <xf numFmtId="0" fontId="24" fillId="0" borderId="15" xfId="0" applyFont="1" applyBorder="1" applyAlignment="1">
      <alignment vertical="center"/>
    </xf>
    <xf numFmtId="0" fontId="18" fillId="0" borderId="15" xfId="0" applyFont="1" applyBorder="1" applyAlignment="1">
      <alignment horizontal="center" vertical="center"/>
    </xf>
    <xf numFmtId="0" fontId="26" fillId="4" borderId="11" xfId="0" applyFont="1" applyFill="1" applyBorder="1" applyAlignment="1">
      <alignment horizontal="center" vertical="center"/>
    </xf>
    <xf numFmtId="0" fontId="26" fillId="4" borderId="12" xfId="0" applyFont="1" applyFill="1" applyBorder="1" applyAlignment="1">
      <alignment horizontal="left" vertical="center"/>
    </xf>
    <xf numFmtId="0" fontId="18" fillId="4" borderId="12" xfId="0" applyFont="1" applyFill="1" applyBorder="1" applyAlignment="1">
      <alignment horizontal="center" vertical="center"/>
    </xf>
    <xf numFmtId="0" fontId="23" fillId="0" borderId="1" xfId="0" applyFont="1" applyBorder="1" applyAlignment="1">
      <alignment horizontal="center" vertical="center"/>
    </xf>
    <xf numFmtId="0" fontId="23" fillId="0" borderId="0" xfId="0" applyFont="1" applyAlignment="1">
      <alignment horizontal="center" vertical="center"/>
    </xf>
    <xf numFmtId="0" fontId="23" fillId="4" borderId="3" xfId="0" applyFont="1" applyFill="1" applyBorder="1" applyAlignment="1">
      <alignment vertical="top" wrapText="1"/>
    </xf>
    <xf numFmtId="0" fontId="18" fillId="4" borderId="9" xfId="0" applyFont="1" applyFill="1" applyBorder="1" applyAlignment="1">
      <alignment vertical="center"/>
    </xf>
    <xf numFmtId="0" fontId="23" fillId="4" borderId="5" xfId="0" applyFont="1" applyFill="1" applyBorder="1" applyAlignment="1">
      <alignment vertical="top" wrapText="1"/>
    </xf>
    <xf numFmtId="0" fontId="18" fillId="4" borderId="0" xfId="0" applyFont="1" applyFill="1" applyAlignment="1">
      <alignment vertical="center"/>
    </xf>
    <xf numFmtId="0" fontId="23" fillId="4" borderId="7" xfId="0" applyFont="1" applyFill="1" applyBorder="1" applyAlignment="1">
      <alignment vertical="top" wrapText="1"/>
    </xf>
    <xf numFmtId="0" fontId="18" fillId="4" borderId="10" xfId="0" applyFont="1" applyFill="1" applyBorder="1" applyAlignment="1">
      <alignment vertical="center"/>
    </xf>
    <xf numFmtId="0" fontId="23" fillId="0" borderId="0" xfId="0" applyFont="1" applyAlignment="1">
      <alignment vertical="top" wrapText="1"/>
    </xf>
    <xf numFmtId="0" fontId="23" fillId="0" borderId="21" xfId="0" applyFont="1" applyBorder="1" applyAlignment="1">
      <alignment horizontal="center" vertical="top" wrapText="1" shrinkToFit="1"/>
    </xf>
    <xf numFmtId="0" fontId="23" fillId="0" borderId="22" xfId="0" applyFont="1" applyBorder="1" applyAlignment="1">
      <alignment horizontal="center" vertical="top" shrinkToFit="1"/>
    </xf>
    <xf numFmtId="0" fontId="18" fillId="0" borderId="0" xfId="0" applyFont="1" applyAlignment="1">
      <alignment horizontal="center" vertical="center" shrinkToFit="1"/>
    </xf>
    <xf numFmtId="0" fontId="18" fillId="0" borderId="0" xfId="0" applyFont="1" applyAlignment="1">
      <alignment horizontal="left" vertical="center"/>
    </xf>
    <xf numFmtId="0" fontId="23" fillId="0" borderId="1" xfId="0" applyFont="1" applyBorder="1" applyAlignment="1">
      <alignment horizontal="center" vertical="center" wrapText="1"/>
    </xf>
    <xf numFmtId="0" fontId="23" fillId="0" borderId="2" xfId="0" applyFont="1" applyBorder="1" applyAlignment="1">
      <alignment horizontal="center" vertical="center"/>
    </xf>
    <xf numFmtId="0" fontId="28" fillId="0" borderId="2" xfId="0" applyFont="1" applyBorder="1" applyAlignment="1">
      <alignment horizontal="left" vertical="top"/>
    </xf>
    <xf numFmtId="0" fontId="29" fillId="0" borderId="2" xfId="0" applyFont="1" applyBorder="1" applyAlignment="1">
      <alignment horizontal="left" vertical="top" indent="1"/>
    </xf>
    <xf numFmtId="0" fontId="23" fillId="0" borderId="2" xfId="0" applyFont="1" applyBorder="1" applyAlignment="1">
      <alignment horizontal="left" vertical="top" indent="2"/>
    </xf>
    <xf numFmtId="0" fontId="30" fillId="4" borderId="2" xfId="0" applyFont="1" applyFill="1" applyBorder="1" applyAlignment="1">
      <alignment horizontal="left" vertical="top" indent="3"/>
    </xf>
    <xf numFmtId="0" fontId="27" fillId="4" borderId="2" xfId="0" applyFont="1" applyFill="1" applyBorder="1" applyAlignment="1">
      <alignment horizontal="left" vertical="top" indent="3"/>
    </xf>
    <xf numFmtId="0" fontId="23" fillId="4" borderId="2" xfId="0" applyFont="1" applyFill="1" applyBorder="1" applyAlignment="1">
      <alignment horizontal="center" vertical="center"/>
    </xf>
    <xf numFmtId="164" fontId="32" fillId="4" borderId="2" xfId="1" applyFont="1" applyFill="1" applyBorder="1" applyAlignment="1">
      <alignment horizontal="left" vertical="top" wrapText="1" indent="6"/>
    </xf>
    <xf numFmtId="164" fontId="32" fillId="4" borderId="25" xfId="1" applyFont="1" applyFill="1" applyBorder="1" applyAlignment="1">
      <alignment horizontal="left" vertical="top" wrapText="1" indent="6"/>
    </xf>
    <xf numFmtId="0" fontId="33" fillId="0" borderId="0" xfId="0" applyFont="1" applyAlignment="1">
      <alignment horizontal="center" vertical="center"/>
    </xf>
    <xf numFmtId="0" fontId="23" fillId="0" borderId="2" xfId="0" applyFont="1" applyBorder="1" applyAlignment="1">
      <alignment horizontal="left" vertical="top" indent="3"/>
    </xf>
    <xf numFmtId="164" fontId="18" fillId="0" borderId="15" xfId="1" applyFont="1" applyBorder="1" applyAlignment="1">
      <alignment horizontal="center" vertical="center"/>
    </xf>
    <xf numFmtId="164" fontId="18" fillId="4" borderId="12" xfId="1" applyFont="1" applyFill="1" applyBorder="1" applyAlignment="1">
      <alignment horizontal="center" vertical="center"/>
    </xf>
    <xf numFmtId="164" fontId="23" fillId="0" borderId="1" xfId="1" applyFont="1" applyBorder="1" applyAlignment="1">
      <alignment horizontal="center" vertical="center" wrapText="1"/>
    </xf>
    <xf numFmtId="164" fontId="23" fillId="0" borderId="2" xfId="1" applyFont="1" applyBorder="1" applyAlignment="1">
      <alignment horizontal="center" vertical="center"/>
    </xf>
    <xf numFmtId="164" fontId="23" fillId="4" borderId="2" xfId="1" applyFont="1" applyFill="1" applyBorder="1" applyAlignment="1">
      <alignment horizontal="center" vertical="center"/>
    </xf>
    <xf numFmtId="164" fontId="18" fillId="4" borderId="9" xfId="1" applyFont="1" applyFill="1" applyBorder="1" applyAlignment="1">
      <alignment vertical="center"/>
    </xf>
    <xf numFmtId="164" fontId="18" fillId="4" borderId="0" xfId="1" applyFont="1" applyFill="1" applyAlignment="1">
      <alignment vertical="center"/>
    </xf>
    <xf numFmtId="164" fontId="18" fillId="4" borderId="10" xfId="1" applyFont="1" applyFill="1" applyBorder="1" applyAlignment="1">
      <alignment vertical="center"/>
    </xf>
    <xf numFmtId="164" fontId="23" fillId="0" borderId="22" xfId="1" applyFont="1" applyBorder="1" applyAlignment="1">
      <alignment horizontal="center" vertical="top" shrinkToFit="1"/>
    </xf>
    <xf numFmtId="164" fontId="18" fillId="0" borderId="0" xfId="1" applyFont="1" applyAlignment="1">
      <alignment horizontal="center" vertical="center"/>
    </xf>
    <xf numFmtId="164" fontId="18" fillId="4" borderId="1" xfId="1" applyFont="1" applyFill="1" applyBorder="1" applyAlignment="1" applyProtection="1">
      <alignment horizontal="center" vertical="center"/>
      <protection locked="0"/>
    </xf>
    <xf numFmtId="164" fontId="18" fillId="4" borderId="13" xfId="1" applyFont="1" applyFill="1" applyBorder="1" applyAlignment="1">
      <alignment horizontal="center" vertical="center"/>
    </xf>
    <xf numFmtId="164" fontId="23" fillId="0" borderId="2" xfId="1" applyFont="1" applyBorder="1" applyAlignment="1">
      <alignment horizontal="center" vertical="center" wrapText="1"/>
    </xf>
    <xf numFmtId="164" fontId="23" fillId="0" borderId="23" xfId="1" applyFont="1" applyBorder="1" applyAlignment="1">
      <alignment horizontal="center" vertical="top" shrinkToFit="1"/>
    </xf>
    <xf numFmtId="164" fontId="23" fillId="0" borderId="1" xfId="1" applyFont="1" applyBorder="1" applyAlignment="1">
      <alignment horizontal="center" vertical="center"/>
    </xf>
    <xf numFmtId="0" fontId="5" fillId="2" borderId="24" xfId="0" applyFont="1" applyFill="1" applyBorder="1" applyAlignment="1">
      <alignment horizontal="center" vertical="center"/>
    </xf>
    <xf numFmtId="0" fontId="20" fillId="0" borderId="19" xfId="0" applyFont="1" applyBorder="1" applyAlignment="1">
      <alignment vertical="center" wrapText="1"/>
    </xf>
    <xf numFmtId="0" fontId="20" fillId="0" borderId="31" xfId="0" applyFont="1" applyBorder="1" applyAlignment="1">
      <alignment vertical="center"/>
    </xf>
    <xf numFmtId="0" fontId="23" fillId="0" borderId="22" xfId="0" applyFont="1" applyBorder="1" applyAlignment="1">
      <alignment horizontal="center" vertical="center" wrapText="1"/>
    </xf>
    <xf numFmtId="0" fontId="23" fillId="0" borderId="23" xfId="0" applyFont="1" applyBorder="1" applyAlignment="1">
      <alignment horizontal="center" vertical="center" wrapText="1"/>
    </xf>
    <xf numFmtId="0" fontId="25" fillId="4" borderId="11" xfId="0" applyFont="1" applyFill="1" applyBorder="1" applyAlignment="1">
      <alignment horizontal="center" vertical="center" wrapText="1"/>
    </xf>
    <xf numFmtId="0" fontId="25" fillId="4" borderId="12" xfId="0" applyFont="1" applyFill="1" applyBorder="1" applyAlignment="1">
      <alignment horizontal="center" vertical="center"/>
    </xf>
    <xf numFmtId="0" fontId="23" fillId="0" borderId="21" xfId="0" applyFont="1" applyBorder="1" applyAlignment="1">
      <alignment horizontal="center" vertical="top" wrapText="1" shrinkToFit="1"/>
    </xf>
    <xf numFmtId="0" fontId="23" fillId="0" borderId="22" xfId="0" applyFont="1" applyBorder="1" applyAlignment="1">
      <alignment horizontal="center" vertical="top" wrapText="1" shrinkToFit="1"/>
    </xf>
    <xf numFmtId="0" fontId="23" fillId="0" borderId="23" xfId="0" applyFont="1" applyBorder="1" applyAlignment="1">
      <alignment horizontal="center" vertical="top" wrapText="1" shrinkToFit="1"/>
    </xf>
    <xf numFmtId="0" fontId="23" fillId="0" borderId="21" xfId="0" applyFont="1" applyBorder="1" applyAlignment="1">
      <alignment horizontal="center" vertical="center"/>
    </xf>
    <xf numFmtId="0" fontId="23" fillId="0" borderId="22" xfId="0" applyFont="1" applyBorder="1" applyAlignment="1">
      <alignment horizontal="center" vertical="center"/>
    </xf>
    <xf numFmtId="0" fontId="20" fillId="0" borderId="17" xfId="0" applyFont="1" applyBorder="1" applyAlignment="1">
      <alignment horizontal="center" vertical="center"/>
    </xf>
    <xf numFmtId="0" fontId="20" fillId="0" borderId="18" xfId="0" applyFont="1" applyBorder="1" applyAlignment="1">
      <alignment horizontal="center" vertical="center"/>
    </xf>
    <xf numFmtId="0" fontId="18" fillId="0" borderId="21" xfId="0" applyFont="1" applyBorder="1" applyAlignment="1">
      <alignment horizontal="center" vertical="center"/>
    </xf>
    <xf numFmtId="0" fontId="18" fillId="0" borderId="22" xfId="0" applyFont="1" applyBorder="1" applyAlignment="1">
      <alignment horizontal="center" vertical="center"/>
    </xf>
    <xf numFmtId="0" fontId="21" fillId="0" borderId="22" xfId="0" applyFont="1" applyBorder="1" applyAlignment="1">
      <alignment horizontal="center" vertical="center" wrapText="1"/>
    </xf>
    <xf numFmtId="0" fontId="21" fillId="0" borderId="23" xfId="0" applyFont="1" applyBorder="1" applyAlignment="1">
      <alignment horizontal="center" vertical="center" wrapText="1"/>
    </xf>
    <xf numFmtId="0" fontId="17" fillId="0" borderId="14" xfId="0" applyFont="1" applyBorder="1" applyAlignment="1">
      <alignment horizontal="left" vertical="center" wrapText="1"/>
    </xf>
    <xf numFmtId="0" fontId="17" fillId="0" borderId="15" xfId="0" applyFont="1" applyBorder="1" applyAlignment="1">
      <alignment horizontal="left" vertical="center" wrapText="1"/>
    </xf>
    <xf numFmtId="0" fontId="19" fillId="0" borderId="22" xfId="0" applyFont="1" applyBorder="1" applyAlignment="1">
      <alignment horizontal="center" vertical="center" wrapText="1"/>
    </xf>
    <xf numFmtId="0" fontId="19" fillId="0" borderId="23" xfId="0" applyFont="1" applyBorder="1" applyAlignment="1">
      <alignment horizontal="center" vertical="center" wrapText="1"/>
    </xf>
    <xf numFmtId="0" fontId="20" fillId="0" borderId="17" xfId="0" applyFont="1" applyBorder="1" applyAlignment="1">
      <alignment vertical="center"/>
    </xf>
    <xf numFmtId="0" fontId="20" fillId="0" borderId="0" xfId="0" applyFont="1" applyAlignment="1">
      <alignment vertical="center"/>
    </xf>
    <xf numFmtId="0" fontId="4" fillId="0" borderId="14" xfId="0" applyFont="1" applyBorder="1" applyAlignment="1">
      <alignment horizontal="left" vertical="center"/>
    </xf>
    <xf numFmtId="0" fontId="4" fillId="0" borderId="16" xfId="0" applyFont="1" applyBorder="1" applyAlignment="1">
      <alignment horizontal="left" vertical="center"/>
    </xf>
    <xf numFmtId="0" fontId="5" fillId="0" borderId="21" xfId="0" applyFont="1" applyBorder="1" applyAlignment="1">
      <alignment horizontal="center" vertical="center"/>
    </xf>
    <xf numFmtId="0" fontId="5" fillId="0" borderId="22" xfId="0" applyFont="1" applyBorder="1" applyAlignment="1">
      <alignment horizontal="center" vertical="center"/>
    </xf>
    <xf numFmtId="0" fontId="6"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8" fillId="0" borderId="17" xfId="0" applyFont="1" applyBorder="1" applyAlignment="1">
      <alignment vertical="center"/>
    </xf>
    <xf numFmtId="0" fontId="8" fillId="0" borderId="18" xfId="0" applyFont="1" applyBorder="1" applyAlignment="1">
      <alignment vertical="center"/>
    </xf>
    <xf numFmtId="0" fontId="9" fillId="0" borderId="22" xfId="0" applyFont="1" applyBorder="1" applyAlignment="1">
      <alignment horizontal="center" vertical="center" wrapText="1"/>
    </xf>
    <xf numFmtId="0" fontId="9" fillId="0" borderId="23" xfId="0" applyFont="1" applyBorder="1" applyAlignment="1">
      <alignment horizontal="center" vertical="center" wrapText="1"/>
    </xf>
    <xf numFmtId="0" fontId="8" fillId="0" borderId="19" xfId="0" applyFont="1" applyBorder="1" applyAlignment="1">
      <alignment vertical="center"/>
    </xf>
    <xf numFmtId="0" fontId="8" fillId="0" borderId="20" xfId="0" applyFont="1" applyBorder="1" applyAlignment="1">
      <alignment vertical="center"/>
    </xf>
    <xf numFmtId="0" fontId="11" fillId="0" borderId="22" xfId="0" applyFont="1" applyBorder="1" applyAlignment="1">
      <alignment horizontal="center" vertical="center" wrapText="1"/>
    </xf>
    <xf numFmtId="0" fontId="11" fillId="0" borderId="23" xfId="0" applyFont="1" applyBorder="1" applyAlignment="1">
      <alignment horizontal="center" vertical="center" wrapText="1"/>
    </xf>
    <xf numFmtId="0" fontId="13" fillId="4" borderId="11" xfId="0" applyFont="1" applyFill="1" applyBorder="1" applyAlignment="1">
      <alignment horizontal="center" vertical="center"/>
    </xf>
    <xf numFmtId="0" fontId="13" fillId="4" borderId="12" xfId="0" applyFont="1" applyFill="1" applyBorder="1" applyAlignment="1">
      <alignment horizontal="center" vertical="center"/>
    </xf>
    <xf numFmtId="0" fontId="13" fillId="4" borderId="13" xfId="0" applyFont="1" applyFill="1" applyBorder="1" applyAlignment="1">
      <alignment horizontal="center" vertical="center"/>
    </xf>
    <xf numFmtId="0" fontId="11" fillId="0" borderId="21" xfId="0" applyFont="1" applyBorder="1" applyAlignment="1">
      <alignment horizontal="center" vertical="top" wrapText="1" shrinkToFit="1"/>
    </xf>
    <xf numFmtId="0" fontId="11" fillId="0" borderId="22" xfId="0" applyFont="1" applyBorder="1" applyAlignment="1">
      <alignment horizontal="center" vertical="top" shrinkToFit="1"/>
    </xf>
    <xf numFmtId="0" fontId="11" fillId="0" borderId="23" xfId="0" applyFont="1" applyBorder="1" applyAlignment="1">
      <alignment horizontal="center" vertical="top" shrinkToFit="1"/>
    </xf>
    <xf numFmtId="0" fontId="16" fillId="0" borderId="26" xfId="0" applyFont="1" applyBorder="1" applyAlignment="1">
      <alignment horizontal="center" vertical="center"/>
    </xf>
    <xf numFmtId="0" fontId="16" fillId="0" borderId="28" xfId="0" applyFont="1" applyBorder="1" applyAlignment="1">
      <alignment horizontal="center" vertical="center"/>
    </xf>
    <xf numFmtId="0" fontId="16" fillId="0" borderId="29" xfId="0" applyFont="1" applyBorder="1" applyAlignment="1">
      <alignment horizontal="center" vertical="center"/>
    </xf>
    <xf numFmtId="0" fontId="16" fillId="0" borderId="30" xfId="0" applyFont="1" applyBorder="1" applyAlignment="1">
      <alignment horizontal="center" vertical="center"/>
    </xf>
    <xf numFmtId="0" fontId="16" fillId="0" borderId="27" xfId="0" applyFont="1" applyBorder="1" applyAlignment="1">
      <alignment horizontal="center" vertical="center"/>
    </xf>
  </cellXfs>
  <cellStyles count="3">
    <cellStyle name="Euro" xfId="2" xr:uid="{B864C882-89F2-E248-A0BF-90F5FDB9EB9A}"/>
    <cellStyle name="Monétaire" xfId="1" builtinId="4"/>
    <cellStyle name="Normal" xfId="0" builtinId="0"/>
  </cellStyles>
  <dxfs count="4">
    <dxf>
      <font>
        <b val="0"/>
        <i val="0"/>
        <strike val="0"/>
        <condense val="0"/>
        <extend val="0"/>
        <outline val="0"/>
        <shadow val="0"/>
        <u val="none"/>
        <vertAlign val="baseline"/>
        <sz val="10"/>
        <color theme="1"/>
        <name val="Helvetica Neue Ultrafin"/>
        <scheme val="none"/>
      </font>
      <alignment horizontal="center" vertical="center" textRotation="0" wrapText="0" indent="0" justifyLastLine="0" shrinkToFit="0" readingOrder="0"/>
      <border diagonalUp="0" diagonalDown="0" outline="0">
        <left style="thin">
          <color auto="1"/>
        </left>
        <right/>
        <top/>
        <bottom/>
      </border>
    </dxf>
    <dxf>
      <font>
        <b val="0"/>
        <i val="0"/>
        <strike val="0"/>
        <condense val="0"/>
        <extend val="0"/>
        <outline val="0"/>
        <shadow val="0"/>
        <u val="none"/>
        <vertAlign val="baseline"/>
        <sz val="10"/>
        <color theme="1"/>
        <name val="Helvetica Neue Ultrafin"/>
        <scheme val="none"/>
      </font>
      <alignment horizontal="center" vertical="center" textRotation="0" wrapText="0" indent="0" justifyLastLine="0" shrinkToFit="0" readingOrder="0"/>
      <border diagonalUp="0" diagonalDown="0" outline="0">
        <left/>
        <right style="thin">
          <color auto="1"/>
        </right>
        <top/>
        <bottom/>
      </border>
    </dxf>
    <dxf>
      <font>
        <b val="0"/>
        <i val="0"/>
        <strike val="0"/>
        <condense val="0"/>
        <extend val="0"/>
        <outline val="0"/>
        <shadow val="0"/>
        <u val="none"/>
        <vertAlign val="baseline"/>
        <sz val="10"/>
        <color theme="1"/>
        <name val="Helvetica Neue Ultrafin"/>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Helvetica Neue Ultrafin"/>
        <scheme val="none"/>
      </font>
      <alignment horizontal="center" vertical="center" textRotation="0" wrapText="0" indent="0" justifyLastLine="0" shrinkToFit="0" readingOrder="0"/>
      <border diagonalUp="0" diagonalDown="0" outline="0">
        <left style="thin">
          <color auto="1"/>
        </left>
        <right style="thin">
          <color auto="1"/>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99D6CF1A-4AC3-0A44-A658-51E1C8DB62A2}" name="TABLOTSPROJET" displayName="TABLOTSPROJET" ref="A15:B30" totalsRowShown="0" headerRowDxfId="3" dataDxfId="2">
  <autoFilter ref="A15:B30" xr:uid="{45947476-C6B2-EE42-A468-3E5DE54044C0}"/>
  <tableColumns count="2">
    <tableColumn id="1" xr3:uid="{0E95BB36-4D27-D44E-8390-511B8D03B468}" name="NUMEROSLOTS" dataDxfId="1"/>
    <tableColumn id="2" xr3:uid="{E1457E1F-0EB3-E349-B1BF-279AC97F4828}" name="DESIGNATION" dataDxfId="0"/>
  </tableColumns>
  <tableStyleInfo name="TableStyleMedium2" showFirstColumn="0" showLastColumn="0" showRowStripes="1" showColumnStripes="0"/>
</table>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vmlDrawing" Target="../drawings/vmlDrawing17.vml"/><Relationship Id="rId1" Type="http://schemas.openxmlformats.org/officeDocument/2006/relationships/printerSettings" Target="../printerSettings/printerSettings5.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vmlDrawing" Target="../drawings/vmlDrawing19.vml"/><Relationship Id="rId1" Type="http://schemas.openxmlformats.org/officeDocument/2006/relationships/printerSettings" Target="../printerSettings/printerSettings6.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vmlDrawing" Target="../drawings/vmlDrawing21.vml"/><Relationship Id="rId1" Type="http://schemas.openxmlformats.org/officeDocument/2006/relationships/printerSettings" Target="../printerSettings/printerSettings7.bin"/><Relationship Id="rId4" Type="http://schemas.openxmlformats.org/officeDocument/2006/relationships/comments" Target="../comments1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6.vml"/><Relationship Id="rId1" Type="http://schemas.openxmlformats.org/officeDocument/2006/relationships/vmlDrawing" Target="../drawings/vmlDrawing5.v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8.vml"/><Relationship Id="rId1" Type="http://schemas.openxmlformats.org/officeDocument/2006/relationships/vmlDrawing" Target="../drawings/vmlDrawing7.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10.vml"/><Relationship Id="rId1" Type="http://schemas.openxmlformats.org/officeDocument/2006/relationships/vmlDrawing" Target="../drawings/vmlDrawing9.v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vmlDrawing" Target="../drawings/vmlDrawing11.vml"/><Relationship Id="rId1" Type="http://schemas.openxmlformats.org/officeDocument/2006/relationships/printerSettings" Target="../printerSettings/printerSettings2.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vmlDrawing" Target="../drawings/vmlDrawing13.vml"/><Relationship Id="rId1" Type="http://schemas.openxmlformats.org/officeDocument/2006/relationships/printerSettings" Target="../printerSettings/printerSettings3.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vmlDrawing" Target="../drawings/vmlDrawing15.vml"/><Relationship Id="rId1" Type="http://schemas.openxmlformats.org/officeDocument/2006/relationships/printerSettings" Target="../printerSettings/printerSettings4.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C29A1-56C5-0F4F-9AE2-32E3EA2525B8}">
  <dimension ref="A1:B30"/>
  <sheetViews>
    <sheetView zoomScale="179" workbookViewId="0">
      <selection activeCell="B22" sqref="B22"/>
    </sheetView>
  </sheetViews>
  <sheetFormatPr baseColWidth="10" defaultColWidth="10.75" defaultRowHeight="15"/>
  <cols>
    <col min="1" max="1" width="20.75" style="31" customWidth="1"/>
    <col min="2" max="2" width="76.75" style="1" customWidth="1"/>
    <col min="3" max="16384" width="10.75" style="31"/>
  </cols>
  <sheetData>
    <row r="1" spans="1:2">
      <c r="A1" s="29" t="s">
        <v>32</v>
      </c>
      <c r="B1" s="30" t="s">
        <v>171</v>
      </c>
    </row>
    <row r="2" spans="1:2">
      <c r="A2" s="32" t="s">
        <v>1</v>
      </c>
      <c r="B2" s="30" t="s">
        <v>181</v>
      </c>
    </row>
    <row r="3" spans="1:2">
      <c r="A3" s="32" t="s">
        <v>0</v>
      </c>
      <c r="B3" s="30" t="s">
        <v>173</v>
      </c>
    </row>
    <row r="4" spans="1:2">
      <c r="A4" s="32" t="s">
        <v>33</v>
      </c>
      <c r="B4" s="30">
        <v>97460</v>
      </c>
    </row>
    <row r="5" spans="1:2">
      <c r="A5" s="32" t="s">
        <v>34</v>
      </c>
      <c r="B5" s="30" t="s">
        <v>172</v>
      </c>
    </row>
    <row r="6" spans="1:2">
      <c r="A6" s="32" t="s">
        <v>2</v>
      </c>
      <c r="B6" s="30" t="s">
        <v>174</v>
      </c>
    </row>
    <row r="7" spans="1:2">
      <c r="A7" s="32" t="s">
        <v>3</v>
      </c>
      <c r="B7" s="30" t="s">
        <v>176</v>
      </c>
    </row>
    <row r="8" spans="1:2">
      <c r="A8" s="32" t="s">
        <v>35</v>
      </c>
      <c r="B8" s="30">
        <v>97400</v>
      </c>
    </row>
    <row r="9" spans="1:2">
      <c r="A9" s="33" t="s">
        <v>34</v>
      </c>
      <c r="B9" s="30" t="s">
        <v>175</v>
      </c>
    </row>
    <row r="10" spans="1:2">
      <c r="B10" s="1" t="str">
        <f>CONCATENATE(MO," ","/"," ",B7," ",B8," ",B9)</f>
        <v>Direction des Bâtiments et du patrimoine / 6 bis rue Rontaunay 97400 Saint-Denis</v>
      </c>
    </row>
    <row r="12" spans="1:2">
      <c r="A12" s="31" t="s">
        <v>38</v>
      </c>
      <c r="B12" s="40" t="s">
        <v>177</v>
      </c>
    </row>
    <row r="14" spans="1:2">
      <c r="A14" s="93" t="s">
        <v>31</v>
      </c>
      <c r="B14" s="93"/>
    </row>
    <row r="15" spans="1:2">
      <c r="A15" s="34" t="s">
        <v>29</v>
      </c>
      <c r="B15" s="34" t="s">
        <v>30</v>
      </c>
    </row>
    <row r="16" spans="1:2">
      <c r="A16" s="37" t="s">
        <v>10</v>
      </c>
      <c r="B16" s="37" t="s">
        <v>169</v>
      </c>
    </row>
    <row r="17" spans="1:2">
      <c r="A17" s="37" t="s">
        <v>11</v>
      </c>
      <c r="B17" s="38" t="s">
        <v>179</v>
      </c>
    </row>
    <row r="18" spans="1:2">
      <c r="A18" s="37" t="s">
        <v>12</v>
      </c>
      <c r="B18" s="38" t="s">
        <v>178</v>
      </c>
    </row>
    <row r="19" spans="1:2">
      <c r="A19" s="37" t="s">
        <v>13</v>
      </c>
      <c r="B19" s="38" t="s">
        <v>170</v>
      </c>
    </row>
    <row r="20" spans="1:2">
      <c r="A20" s="37" t="s">
        <v>14</v>
      </c>
      <c r="B20" s="38" t="s">
        <v>182</v>
      </c>
    </row>
    <row r="21" spans="1:2">
      <c r="A21" s="37" t="s">
        <v>15</v>
      </c>
      <c r="B21" s="38"/>
    </row>
    <row r="22" spans="1:2">
      <c r="A22" s="37" t="s">
        <v>16</v>
      </c>
      <c r="B22" s="38"/>
    </row>
    <row r="23" spans="1:2">
      <c r="A23" s="37" t="s">
        <v>17</v>
      </c>
      <c r="B23" s="38"/>
    </row>
    <row r="24" spans="1:2">
      <c r="A24" s="37" t="s">
        <v>18</v>
      </c>
      <c r="B24" s="38"/>
    </row>
    <row r="25" spans="1:2">
      <c r="A25" s="37" t="s">
        <v>19</v>
      </c>
      <c r="B25" s="38"/>
    </row>
    <row r="26" spans="1:2">
      <c r="A26" s="37" t="s">
        <v>20</v>
      </c>
      <c r="B26" s="36"/>
    </row>
    <row r="27" spans="1:2">
      <c r="A27" s="37" t="s">
        <v>21</v>
      </c>
      <c r="B27" s="38"/>
    </row>
    <row r="28" spans="1:2">
      <c r="A28" s="37" t="s">
        <v>22</v>
      </c>
      <c r="B28" s="39"/>
    </row>
    <row r="29" spans="1:2">
      <c r="A29" s="35" t="s">
        <v>36</v>
      </c>
      <c r="B29" s="36"/>
    </row>
    <row r="30" spans="1:2">
      <c r="A30" s="35" t="s">
        <v>37</v>
      </c>
      <c r="B30" s="36"/>
    </row>
  </sheetData>
  <mergeCells count="1">
    <mergeCell ref="A14:B14"/>
  </mergeCells>
  <phoneticPr fontId="3" type="noConversion"/>
  <dataValidations count="1">
    <dataValidation type="list" allowBlank="1" showInputMessage="1" showErrorMessage="1" sqref="B12" xr:uid="{13BC98F3-7E4A-5F47-9736-F181816EC107}">
      <formula1>"Cadre de Décomposition de Prix Global et Forfaitaire,Estimatif,Détail Quantitatif Estimatif"</formula1>
    </dataValidation>
  </dataValidations>
  <pageMargins left="0.25" right="0.25" top="0.75" bottom="0.75" header="0.3" footer="0.3"/>
  <pageSetup paperSize="9" orientation="portrait" horizontalDpi="0" verticalDpi="0"/>
  <tableParts count="1">
    <tablePart r:id="rId1"/>
  </tablePar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44C115-1FFA-EE42-A5A6-7AD594BD53CF}">
  <dimension ref="A1:G71"/>
  <sheetViews>
    <sheetView view="pageBreakPreview" topLeftCell="A4" zoomScale="75" zoomScaleNormal="165" zoomScaleSheetLayoutView="75" workbookViewId="0">
      <selection activeCell="L31" sqref="L31"/>
    </sheetView>
  </sheetViews>
  <sheetFormatPr baseColWidth="10" defaultColWidth="10.75" defaultRowHeight="15"/>
  <cols>
    <col min="1" max="1" width="7.75" style="1" bestFit="1" customWidth="1"/>
    <col min="2" max="2" width="45" style="1" customWidth="1"/>
    <col min="3" max="3" width="3.25" style="1" bestFit="1" customWidth="1"/>
    <col min="4" max="4" width="6.75" style="1" bestFit="1" customWidth="1"/>
    <col min="5" max="5" width="6.25" style="1" bestFit="1" customWidth="1"/>
    <col min="6" max="6" width="11.25" style="1" bestFit="1" customWidth="1"/>
    <col min="7" max="7" width="12.75" style="1" bestFit="1" customWidth="1"/>
    <col min="8" max="8" width="1.75" style="1" customWidth="1"/>
    <col min="9" max="16384" width="10.75" style="1"/>
  </cols>
  <sheetData>
    <row r="1" spans="1:7" ht="25.15" customHeight="1" thickBot="1">
      <c r="A1" s="117" t="str">
        <f>PROJET</f>
        <v>Chambre de métiers et de l'artisanat de Saint-Paul</v>
      </c>
      <c r="B1" s="118"/>
      <c r="C1" s="119" t="s">
        <v>24</v>
      </c>
      <c r="D1" s="120"/>
      <c r="E1" s="120"/>
      <c r="F1" s="121" t="str">
        <f>AFFICHAGEMO</f>
        <v>Direction des Bâtiments et du patrimoine / 6 bis rue Rontaunay 97400 Saint-Denis</v>
      </c>
      <c r="G1" s="122"/>
    </row>
    <row r="2" spans="1:7" ht="25.15" customHeight="1" thickBot="1">
      <c r="A2" s="123" t="str">
        <f>ADRESSEPROJET</f>
        <v>BO 684 - Chaussée Royale</v>
      </c>
      <c r="B2" s="124"/>
      <c r="C2" s="119" t="s">
        <v>25</v>
      </c>
      <c r="D2" s="120"/>
      <c r="E2" s="120"/>
      <c r="F2" s="125" t="s">
        <v>39</v>
      </c>
      <c r="G2" s="126"/>
    </row>
    <row r="3" spans="1:7" ht="25.15" customHeight="1" thickBot="1">
      <c r="A3" s="127" t="str">
        <f>VILLEPROJET</f>
        <v>Saint-Paul</v>
      </c>
      <c r="B3" s="128"/>
      <c r="C3" s="120"/>
      <c r="D3" s="120"/>
      <c r="E3" s="120"/>
      <c r="F3" s="129"/>
      <c r="G3" s="130"/>
    </row>
    <row r="4" spans="1:7" ht="4.9000000000000004" customHeight="1">
      <c r="A4" s="2"/>
      <c r="B4" s="2"/>
      <c r="C4" s="3"/>
      <c r="D4" s="3"/>
      <c r="E4" s="3"/>
      <c r="F4" s="3"/>
      <c r="G4" s="3"/>
    </row>
    <row r="5" spans="1:7" ht="18.75">
      <c r="A5" s="131" t="str">
        <f>'INFO CHANTIER'!B12</f>
        <v>Détail Quantitatif Estimatif</v>
      </c>
      <c r="B5" s="132"/>
      <c r="C5" s="132"/>
      <c r="D5" s="132"/>
      <c r="E5" s="132"/>
      <c r="F5" s="133"/>
      <c r="G5" s="10" t="s">
        <v>20</v>
      </c>
    </row>
    <row r="6" spans="1:7" ht="19.899999999999999" customHeight="1">
      <c r="A6" s="11" t="str">
        <f>CONCATENATE(G5," ","-")</f>
        <v>LOT 11 -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G48" si="0">IF(ISBLANK(D8)," ",IF(E8="",(D8*F8),E8*F8))</f>
        <v xml:space="preserve"> </v>
      </c>
    </row>
    <row r="9" spans="1:7" s="7" customFormat="1" ht="11.25">
      <c r="A9" s="15"/>
      <c r="B9" s="16"/>
      <c r="C9" s="17"/>
      <c r="D9" s="17"/>
      <c r="E9" s="17"/>
      <c r="F9" s="18"/>
      <c r="G9" s="19" t="str">
        <f t="shared" si="0"/>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34" t="s">
        <v>28</v>
      </c>
      <c r="B53" s="135"/>
      <c r="C53" s="135"/>
      <c r="D53" s="135"/>
      <c r="E53" s="135"/>
      <c r="F53" s="135"/>
      <c r="G53" s="136"/>
    </row>
    <row r="54" spans="1:7">
      <c r="A54" s="4"/>
    </row>
    <row r="55" spans="1:7" ht="94.15" customHeight="1">
      <c r="A55" s="4"/>
    </row>
    <row r="56" spans="1:7">
      <c r="A56" s="4"/>
    </row>
    <row r="57" spans="1:7">
      <c r="A57" s="4"/>
    </row>
    <row r="58" spans="1:7" ht="94.15" customHeight="1">
      <c r="A58" s="4"/>
    </row>
    <row r="59" spans="1:7">
      <c r="A59" s="4"/>
    </row>
    <row r="60" spans="1:7">
      <c r="A60" s="4"/>
    </row>
    <row r="61" spans="1:7" ht="94.15" customHeight="1">
      <c r="A61" s="4"/>
    </row>
    <row r="62" spans="1:7">
      <c r="A62" s="4"/>
    </row>
    <row r="63" spans="1:7">
      <c r="A63" s="4"/>
    </row>
    <row r="64" spans="1:7" ht="94.1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3:B3"/>
    <mergeCell ref="C3:E3"/>
    <mergeCell ref="F3:G3"/>
    <mergeCell ref="A5:F5"/>
    <mergeCell ref="A53:G53"/>
    <mergeCell ref="A1:B1"/>
    <mergeCell ref="C1:E1"/>
    <mergeCell ref="F1:G1"/>
    <mergeCell ref="A2:B2"/>
    <mergeCell ref="C2:E2"/>
    <mergeCell ref="F2:G2"/>
  </mergeCells>
  <dataValidations count="2">
    <dataValidation type="list" allowBlank="1" showInputMessage="1" showErrorMessage="1" sqref="C8:C48" xr:uid="{3E307A6A-3BAF-AF45-B2BA-47D17595BAD8}">
      <formula1>"u,ens,ml,m2,m3,pm,cis,ft"</formula1>
    </dataValidation>
    <dataValidation type="list" allowBlank="1" showInputMessage="1" showErrorMessage="1" sqref="G5" xr:uid="{18156D8A-9B0E-9048-9CC4-6B720BA5C090}">
      <formula1>INDIRECT("TABLOTSPROJET[NUMEROSLOTS]")</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041260-F0B9-D944-BDD2-41B2F2141AED}">
  <dimension ref="A1:G71"/>
  <sheetViews>
    <sheetView view="pageBreakPreview" topLeftCell="A9" zoomScale="75" zoomScaleNormal="165" zoomScaleSheetLayoutView="75" workbookViewId="0">
      <selection activeCell="L31" sqref="L31"/>
    </sheetView>
  </sheetViews>
  <sheetFormatPr baseColWidth="10" defaultColWidth="10.75" defaultRowHeight="15"/>
  <cols>
    <col min="1" max="1" width="7.75" style="1" bestFit="1" customWidth="1"/>
    <col min="2" max="2" width="45" style="1" customWidth="1"/>
    <col min="3" max="3" width="3.25" style="1" bestFit="1" customWidth="1"/>
    <col min="4" max="4" width="6.75" style="1" bestFit="1" customWidth="1"/>
    <col min="5" max="5" width="6.25" style="1" bestFit="1" customWidth="1"/>
    <col min="6" max="6" width="11.25" style="1" bestFit="1" customWidth="1"/>
    <col min="7" max="7" width="12.75" style="1" bestFit="1" customWidth="1"/>
    <col min="8" max="8" width="1.75" style="1" customWidth="1"/>
    <col min="9" max="16384" width="10.75" style="1"/>
  </cols>
  <sheetData>
    <row r="1" spans="1:7" ht="25.15" customHeight="1" thickBot="1">
      <c r="A1" s="117" t="str">
        <f>PROJET</f>
        <v>Chambre de métiers et de l'artisanat de Saint-Paul</v>
      </c>
      <c r="B1" s="118"/>
      <c r="C1" s="119" t="s">
        <v>24</v>
      </c>
      <c r="D1" s="120"/>
      <c r="E1" s="120"/>
      <c r="F1" s="121" t="str">
        <f>AFFICHAGEMO</f>
        <v>Direction des Bâtiments et du patrimoine / 6 bis rue Rontaunay 97400 Saint-Denis</v>
      </c>
      <c r="G1" s="122"/>
    </row>
    <row r="2" spans="1:7" ht="25.15" customHeight="1" thickBot="1">
      <c r="A2" s="123" t="str">
        <f>ADRESSEPROJET</f>
        <v>BO 684 - Chaussée Royale</v>
      </c>
      <c r="B2" s="124"/>
      <c r="C2" s="119" t="s">
        <v>25</v>
      </c>
      <c r="D2" s="120"/>
      <c r="E2" s="120"/>
      <c r="F2" s="125" t="s">
        <v>39</v>
      </c>
      <c r="G2" s="126"/>
    </row>
    <row r="3" spans="1:7" ht="25.15" customHeight="1" thickBot="1">
      <c r="A3" s="127" t="str">
        <f>VILLEPROJET</f>
        <v>Saint-Paul</v>
      </c>
      <c r="B3" s="128"/>
      <c r="C3" s="120"/>
      <c r="D3" s="120"/>
      <c r="E3" s="120"/>
      <c r="F3" s="129"/>
      <c r="G3" s="130"/>
    </row>
    <row r="4" spans="1:7" ht="4.9000000000000004" customHeight="1">
      <c r="A4" s="2"/>
      <c r="B4" s="2"/>
      <c r="C4" s="3"/>
      <c r="D4" s="3"/>
      <c r="E4" s="3"/>
      <c r="F4" s="3"/>
      <c r="G4" s="3"/>
    </row>
    <row r="5" spans="1:7" ht="18.75">
      <c r="A5" s="131" t="str">
        <f>'INFO CHANTIER'!B12</f>
        <v>Détail Quantitatif Estimatif</v>
      </c>
      <c r="B5" s="132"/>
      <c r="C5" s="132"/>
      <c r="D5" s="132"/>
      <c r="E5" s="132"/>
      <c r="F5" s="133"/>
      <c r="G5" s="10" t="s">
        <v>36</v>
      </c>
    </row>
    <row r="6" spans="1:7" ht="19.899999999999999" customHeight="1">
      <c r="A6" s="11" t="str">
        <f>CONCATENATE(G5," ","-")</f>
        <v>LOT 14 -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G48" si="0">IF(ISBLANK(D8)," ",IF(E8="",(D8*F8),E8*F8))</f>
        <v xml:space="preserve"> </v>
      </c>
    </row>
    <row r="9" spans="1:7" s="7" customFormat="1" ht="11.25">
      <c r="A9" s="15"/>
      <c r="B9" s="16"/>
      <c r="C9" s="17"/>
      <c r="D9" s="17"/>
      <c r="E9" s="17"/>
      <c r="F9" s="18"/>
      <c r="G9" s="19" t="str">
        <f t="shared" si="0"/>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34" t="s">
        <v>28</v>
      </c>
      <c r="B53" s="135"/>
      <c r="C53" s="135"/>
      <c r="D53" s="135"/>
      <c r="E53" s="135"/>
      <c r="F53" s="135"/>
      <c r="G53" s="136"/>
    </row>
    <row r="54" spans="1:7">
      <c r="A54" s="4"/>
    </row>
    <row r="55" spans="1:7" ht="94.15" customHeight="1">
      <c r="A55" s="4"/>
    </row>
    <row r="56" spans="1:7">
      <c r="A56" s="4"/>
    </row>
    <row r="57" spans="1:7">
      <c r="A57" s="4"/>
    </row>
    <row r="58" spans="1:7" ht="94.15" customHeight="1">
      <c r="A58" s="4"/>
    </row>
    <row r="59" spans="1:7">
      <c r="A59" s="4"/>
    </row>
    <row r="60" spans="1:7">
      <c r="A60" s="4"/>
    </row>
    <row r="61" spans="1:7" ht="94.15" customHeight="1">
      <c r="A61" s="4"/>
    </row>
    <row r="62" spans="1:7">
      <c r="A62" s="4"/>
    </row>
    <row r="63" spans="1:7">
      <c r="A63" s="4"/>
    </row>
    <row r="64" spans="1:7" ht="94.1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3:B3"/>
    <mergeCell ref="C3:E3"/>
    <mergeCell ref="F3:G3"/>
    <mergeCell ref="A5:F5"/>
    <mergeCell ref="A53:G53"/>
    <mergeCell ref="A1:B1"/>
    <mergeCell ref="C1:E1"/>
    <mergeCell ref="F1:G1"/>
    <mergeCell ref="A2:B2"/>
    <mergeCell ref="C2:E2"/>
    <mergeCell ref="F2:G2"/>
  </mergeCells>
  <dataValidations count="2">
    <dataValidation type="list" allowBlank="1" showInputMessage="1" showErrorMessage="1" sqref="G5" xr:uid="{3E91F43C-5BD5-4140-A58D-E9BBDFE3BD0B}">
      <formula1>INDIRECT("TABLOTSPROJET[NUMEROSLOTS]")</formula1>
    </dataValidation>
    <dataValidation type="list" allowBlank="1" showInputMessage="1" showErrorMessage="1" sqref="C8:C48" xr:uid="{90526C9D-DA1E-E045-87BD-80BCE2A38A05}">
      <formula1>"u,ens,ml,m2,m3,pm,cis,ft"</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6C07A1-1B87-AB43-A294-7EBEA234D386}">
  <dimension ref="A1:G71"/>
  <sheetViews>
    <sheetView view="pageBreakPreview" zoomScale="75" zoomScaleNormal="165" zoomScaleSheetLayoutView="75" workbookViewId="0">
      <selection activeCell="L31" sqref="L31"/>
    </sheetView>
  </sheetViews>
  <sheetFormatPr baseColWidth="10" defaultColWidth="10.75" defaultRowHeight="15"/>
  <cols>
    <col min="1" max="1" width="7.75" style="1" bestFit="1" customWidth="1"/>
    <col min="2" max="2" width="45" style="1" customWidth="1"/>
    <col min="3" max="3" width="3.25" style="1" bestFit="1" customWidth="1"/>
    <col min="4" max="4" width="6.75" style="1" bestFit="1" customWidth="1"/>
    <col min="5" max="5" width="6.25" style="1" bestFit="1" customWidth="1"/>
    <col min="6" max="6" width="11.25" style="1" bestFit="1" customWidth="1"/>
    <col min="7" max="7" width="12.75" style="1" bestFit="1" customWidth="1"/>
    <col min="8" max="8" width="1.75" style="1" customWidth="1"/>
    <col min="9" max="16384" width="10.75" style="1"/>
  </cols>
  <sheetData>
    <row r="1" spans="1:7" ht="25.15" customHeight="1" thickBot="1">
      <c r="A1" s="117" t="str">
        <f>PROJET</f>
        <v>Chambre de métiers et de l'artisanat de Saint-Paul</v>
      </c>
      <c r="B1" s="118"/>
      <c r="C1" s="119" t="s">
        <v>24</v>
      </c>
      <c r="D1" s="120"/>
      <c r="E1" s="120"/>
      <c r="F1" s="121" t="str">
        <f>AFFICHAGEMO</f>
        <v>Direction des Bâtiments et du patrimoine / 6 bis rue Rontaunay 97400 Saint-Denis</v>
      </c>
      <c r="G1" s="122"/>
    </row>
    <row r="2" spans="1:7" ht="25.15" customHeight="1" thickBot="1">
      <c r="A2" s="123" t="str">
        <f>ADRESSEPROJET</f>
        <v>BO 684 - Chaussée Royale</v>
      </c>
      <c r="B2" s="124"/>
      <c r="C2" s="119" t="s">
        <v>25</v>
      </c>
      <c r="D2" s="120"/>
      <c r="E2" s="120"/>
      <c r="F2" s="125" t="s">
        <v>39</v>
      </c>
      <c r="G2" s="126"/>
    </row>
    <row r="3" spans="1:7" ht="25.15" customHeight="1" thickBot="1">
      <c r="A3" s="127" t="str">
        <f>VILLEPROJET</f>
        <v>Saint-Paul</v>
      </c>
      <c r="B3" s="128"/>
      <c r="C3" s="120"/>
      <c r="D3" s="120"/>
      <c r="E3" s="120"/>
      <c r="F3" s="129"/>
      <c r="G3" s="130"/>
    </row>
    <row r="4" spans="1:7" ht="4.9000000000000004" customHeight="1">
      <c r="A4" s="2"/>
      <c r="B4" s="2"/>
      <c r="C4" s="3"/>
      <c r="D4" s="3"/>
      <c r="E4" s="3"/>
      <c r="F4" s="3"/>
      <c r="G4" s="3"/>
    </row>
    <row r="5" spans="1:7" ht="18.75">
      <c r="A5" s="131" t="str">
        <f>'INFO CHANTIER'!B12</f>
        <v>Détail Quantitatif Estimatif</v>
      </c>
      <c r="B5" s="132"/>
      <c r="C5" s="132"/>
      <c r="D5" s="132"/>
      <c r="E5" s="132"/>
      <c r="F5" s="133"/>
      <c r="G5" s="10" t="s">
        <v>20</v>
      </c>
    </row>
    <row r="6" spans="1:7" ht="19.899999999999999" customHeight="1">
      <c r="A6" s="11" t="str">
        <f>CONCATENATE(G5," ","-")</f>
        <v>LOT 11 -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G48" si="0">IF(ISBLANK(D8)," ",IF(E8="",(D8*F8),E8*F8))</f>
        <v xml:space="preserve"> </v>
      </c>
    </row>
    <row r="9" spans="1:7" s="7" customFormat="1" ht="11.25">
      <c r="A9" s="15"/>
      <c r="B9" s="16"/>
      <c r="C9" s="17"/>
      <c r="D9" s="17"/>
      <c r="E9" s="17"/>
      <c r="F9" s="18"/>
      <c r="G9" s="19" t="str">
        <f t="shared" si="0"/>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34" t="s">
        <v>28</v>
      </c>
      <c r="B53" s="135"/>
      <c r="C53" s="135"/>
      <c r="D53" s="135"/>
      <c r="E53" s="135"/>
      <c r="F53" s="135"/>
      <c r="G53" s="136"/>
    </row>
    <row r="54" spans="1:7">
      <c r="A54" s="4"/>
    </row>
    <row r="55" spans="1:7" ht="94.15" customHeight="1">
      <c r="A55" s="4"/>
    </row>
    <row r="56" spans="1:7">
      <c r="A56" s="4"/>
    </row>
    <row r="57" spans="1:7">
      <c r="A57" s="4"/>
    </row>
    <row r="58" spans="1:7" ht="94.15" customHeight="1">
      <c r="A58" s="4"/>
    </row>
    <row r="59" spans="1:7">
      <c r="A59" s="4"/>
    </row>
    <row r="60" spans="1:7">
      <c r="A60" s="4"/>
    </row>
    <row r="61" spans="1:7" ht="94.15" customHeight="1">
      <c r="A61" s="4"/>
    </row>
    <row r="62" spans="1:7">
      <c r="A62" s="4"/>
    </row>
    <row r="63" spans="1:7">
      <c r="A63" s="4"/>
    </row>
    <row r="64" spans="1:7" ht="94.1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3:B3"/>
    <mergeCell ref="C3:E3"/>
    <mergeCell ref="F3:G3"/>
    <mergeCell ref="A5:F5"/>
    <mergeCell ref="A53:G53"/>
    <mergeCell ref="A1:B1"/>
    <mergeCell ref="C1:E1"/>
    <mergeCell ref="F1:G1"/>
    <mergeCell ref="A2:B2"/>
    <mergeCell ref="C2:E2"/>
    <mergeCell ref="F2:G2"/>
  </mergeCells>
  <dataValidations count="2">
    <dataValidation type="list" allowBlank="1" showInputMessage="1" showErrorMessage="1" sqref="C8:C48" xr:uid="{7596F5AE-7734-3448-A5A7-A3AB8F55C574}">
      <formula1>"u,ens,ml,m2,m3,pm,cis,ft"</formula1>
    </dataValidation>
    <dataValidation type="list" allowBlank="1" showInputMessage="1" showErrorMessage="1" sqref="G5" xr:uid="{B71D83B6-DA0F-A24A-A9D8-20E436CFA7F7}">
      <formula1>INDIRECT("TABLOTSPROJET[NUMEROSLOTS]")</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07A93-1ACC-2345-A1D1-3B86494D1371}">
  <dimension ref="A1:I51"/>
  <sheetViews>
    <sheetView workbookViewId="0">
      <selection activeCell="C5" sqref="C5"/>
    </sheetView>
  </sheetViews>
  <sheetFormatPr baseColWidth="10" defaultColWidth="19.25" defaultRowHeight="28.15" customHeight="1"/>
  <cols>
    <col min="1" max="1" width="19.25" style="41"/>
    <col min="2" max="2" width="48.25" style="41" customWidth="1"/>
    <col min="3" max="9" width="29.75" style="41" customWidth="1"/>
    <col min="10" max="16384" width="19.25" style="41"/>
  </cols>
  <sheetData>
    <row r="1" spans="1:9" ht="51" customHeight="1"/>
    <row r="2" spans="1:9" ht="48" customHeight="1"/>
    <row r="3" spans="1:9" ht="28.15" customHeight="1">
      <c r="A3" s="43" t="s">
        <v>63</v>
      </c>
      <c r="B3" s="43" t="s">
        <v>62</v>
      </c>
      <c r="C3" s="43" t="s">
        <v>55</v>
      </c>
      <c r="D3" s="43" t="s">
        <v>56</v>
      </c>
      <c r="E3" s="43" t="s">
        <v>57</v>
      </c>
      <c r="F3" s="43" t="s">
        <v>58</v>
      </c>
      <c r="G3" s="43" t="s">
        <v>59</v>
      </c>
      <c r="H3" s="43" t="s">
        <v>60</v>
      </c>
      <c r="I3" s="43" t="s">
        <v>61</v>
      </c>
    </row>
    <row r="4" spans="1:9" ht="28.15" customHeight="1">
      <c r="A4" s="137" t="s">
        <v>40</v>
      </c>
      <c r="B4" s="137" t="str">
        <f>VLOOKUP(A4,TABLOTSPROJET[],2,FALSE)</f>
        <v>DEMOLITION / GROS ŒUVRE</v>
      </c>
      <c r="C4" s="44" t="e">
        <f>LOT1ENT1</f>
        <v>#REF!</v>
      </c>
      <c r="D4" s="44" t="e">
        <f>LOT1ENT2</f>
        <v>#REF!</v>
      </c>
      <c r="E4" s="44" t="e">
        <f>LOT1ENT2</f>
        <v>#REF!</v>
      </c>
      <c r="F4" s="44"/>
      <c r="G4" s="44"/>
      <c r="H4" s="44"/>
      <c r="I4" s="44"/>
    </row>
    <row r="5" spans="1:9" ht="28.15" customHeight="1">
      <c r="A5" s="138"/>
      <c r="B5" s="138"/>
      <c r="C5" s="45"/>
      <c r="D5" s="45"/>
      <c r="E5" s="45"/>
      <c r="F5" s="45"/>
      <c r="G5" s="45"/>
      <c r="H5" s="45"/>
      <c r="I5" s="45"/>
    </row>
    <row r="6" spans="1:9" ht="28.15" customHeight="1">
      <c r="A6" s="139" t="s">
        <v>41</v>
      </c>
      <c r="B6" s="139" t="str">
        <f>VLOOKUP(A6,TABLOTSPROJET[],2,FALSE)</f>
        <v>ÉTANCHÉITÉ</v>
      </c>
      <c r="C6" s="42"/>
      <c r="D6" s="42"/>
      <c r="E6" s="42"/>
      <c r="F6" s="42"/>
      <c r="G6" s="42"/>
      <c r="H6" s="42"/>
      <c r="I6" s="42"/>
    </row>
    <row r="7" spans="1:9" ht="28.15" customHeight="1">
      <c r="A7" s="140"/>
      <c r="B7" s="140"/>
      <c r="C7" s="46"/>
      <c r="D7" s="46"/>
      <c r="E7" s="46"/>
      <c r="F7" s="46"/>
      <c r="G7" s="46"/>
      <c r="H7" s="46"/>
      <c r="I7" s="46"/>
    </row>
    <row r="8" spans="1:9" ht="28.15" customHeight="1">
      <c r="A8" s="137" t="s">
        <v>42</v>
      </c>
      <c r="B8" s="137" t="str">
        <f>VLOOKUP(A8,TABLOTSPROJET[],2,FALSE)</f>
        <v>CLIMATISATION</v>
      </c>
      <c r="C8" s="44"/>
      <c r="D8" s="44"/>
      <c r="E8" s="44"/>
      <c r="F8" s="44"/>
      <c r="G8" s="44"/>
      <c r="H8" s="44"/>
      <c r="I8" s="44"/>
    </row>
    <row r="9" spans="1:9" ht="28.15" customHeight="1">
      <c r="A9" s="138"/>
      <c r="B9" s="138"/>
      <c r="C9" s="45"/>
      <c r="D9" s="45"/>
      <c r="E9" s="45"/>
      <c r="F9" s="45"/>
      <c r="G9" s="45"/>
      <c r="H9" s="45"/>
      <c r="I9" s="45"/>
    </row>
    <row r="10" spans="1:9" ht="28.15" customHeight="1">
      <c r="A10" s="139" t="s">
        <v>43</v>
      </c>
      <c r="B10" s="139" t="str">
        <f>VLOOKUP(A10,TABLOTSPROJET[],2,FALSE)</f>
        <v>ÉLECTRICITÉ</v>
      </c>
      <c r="C10" s="42"/>
      <c r="D10" s="42"/>
      <c r="E10" s="42"/>
      <c r="F10" s="42"/>
      <c r="G10" s="42"/>
      <c r="H10" s="42"/>
      <c r="I10" s="42"/>
    </row>
    <row r="11" spans="1:9" ht="28.15" customHeight="1">
      <c r="A11" s="141"/>
      <c r="B11" s="140"/>
      <c r="C11" s="46"/>
      <c r="D11" s="46"/>
      <c r="E11" s="46"/>
      <c r="F11" s="46"/>
      <c r="G11" s="46"/>
      <c r="H11" s="46"/>
      <c r="I11" s="46"/>
    </row>
    <row r="12" spans="1:9" ht="28.15" customHeight="1">
      <c r="A12" s="141" t="s">
        <v>44</v>
      </c>
      <c r="B12" s="137" t="str">
        <f>VLOOKUP(A12,TABLOTSPROJET[],2,FALSE)</f>
        <v>PEINTURE</v>
      </c>
      <c r="C12" s="44"/>
      <c r="D12" s="44"/>
      <c r="E12" s="44"/>
      <c r="F12" s="44"/>
      <c r="G12" s="44"/>
      <c r="H12" s="44"/>
      <c r="I12" s="44"/>
    </row>
    <row r="13" spans="1:9" ht="28.15" customHeight="1">
      <c r="A13" s="141"/>
      <c r="B13" s="138"/>
      <c r="C13" s="45"/>
      <c r="D13" s="45"/>
      <c r="E13" s="45"/>
      <c r="F13" s="45"/>
      <c r="G13" s="45"/>
      <c r="H13" s="45"/>
      <c r="I13" s="45"/>
    </row>
    <row r="14" spans="1:9" ht="28.15" customHeight="1">
      <c r="A14" s="141" t="s">
        <v>45</v>
      </c>
      <c r="B14" s="139">
        <f>VLOOKUP(A14,TABLOTSPROJET[],2,FALSE)</f>
        <v>0</v>
      </c>
      <c r="C14" s="42"/>
      <c r="D14" s="42"/>
      <c r="E14" s="42"/>
      <c r="F14" s="42"/>
      <c r="G14" s="42"/>
      <c r="H14" s="42"/>
      <c r="I14" s="42"/>
    </row>
    <row r="15" spans="1:9" ht="28.15" customHeight="1">
      <c r="A15" s="140"/>
      <c r="B15" s="140"/>
      <c r="C15" s="46"/>
      <c r="D15" s="46"/>
      <c r="E15" s="46"/>
      <c r="F15" s="46"/>
      <c r="G15" s="46"/>
      <c r="H15" s="46"/>
      <c r="I15" s="46"/>
    </row>
    <row r="16" spans="1:9" ht="28.15" customHeight="1">
      <c r="A16" s="137" t="s">
        <v>46</v>
      </c>
      <c r="B16" s="137">
        <f>VLOOKUP(A16,TABLOTSPROJET[],2,FALSE)</f>
        <v>0</v>
      </c>
      <c r="C16" s="44"/>
      <c r="D16" s="44"/>
      <c r="E16" s="44"/>
      <c r="F16" s="44"/>
      <c r="G16" s="44"/>
      <c r="H16" s="44"/>
      <c r="I16" s="44"/>
    </row>
    <row r="17" spans="1:9" ht="28.15" customHeight="1">
      <c r="A17" s="138"/>
      <c r="B17" s="138"/>
      <c r="C17" s="45"/>
      <c r="D17" s="45"/>
      <c r="E17" s="45"/>
      <c r="F17" s="45"/>
      <c r="G17" s="45"/>
      <c r="H17" s="45"/>
      <c r="I17" s="45"/>
    </row>
    <row r="18" spans="1:9" ht="28.15" customHeight="1">
      <c r="A18" s="139" t="s">
        <v>47</v>
      </c>
      <c r="B18" s="139">
        <f>VLOOKUP(A18,TABLOTSPROJET[],2,FALSE)</f>
        <v>0</v>
      </c>
      <c r="C18" s="42"/>
      <c r="D18" s="42"/>
      <c r="E18" s="42"/>
      <c r="F18" s="42"/>
      <c r="G18" s="42"/>
      <c r="H18" s="42"/>
      <c r="I18" s="42"/>
    </row>
    <row r="19" spans="1:9" ht="28.15" customHeight="1">
      <c r="A19" s="140"/>
      <c r="B19" s="140"/>
      <c r="C19" s="46"/>
      <c r="D19" s="46"/>
      <c r="E19" s="46"/>
      <c r="F19" s="46"/>
      <c r="G19" s="46"/>
      <c r="H19" s="46"/>
      <c r="I19" s="46"/>
    </row>
    <row r="20" spans="1:9" ht="28.15" customHeight="1">
      <c r="A20" s="137" t="s">
        <v>48</v>
      </c>
      <c r="B20" s="137">
        <f>VLOOKUP(A20,TABLOTSPROJET[],2,FALSE)</f>
        <v>0</v>
      </c>
      <c r="C20" s="44"/>
      <c r="D20" s="44"/>
      <c r="E20" s="44"/>
      <c r="F20" s="44"/>
      <c r="G20" s="44"/>
      <c r="H20" s="44"/>
      <c r="I20" s="44"/>
    </row>
    <row r="21" spans="1:9" ht="28.15" customHeight="1">
      <c r="A21" s="138"/>
      <c r="B21" s="138"/>
      <c r="C21" s="45"/>
      <c r="D21" s="45"/>
      <c r="E21" s="45"/>
      <c r="F21" s="45"/>
      <c r="G21" s="45"/>
      <c r="H21" s="45"/>
      <c r="I21" s="45"/>
    </row>
    <row r="22" spans="1:9" ht="28.15" customHeight="1">
      <c r="A22" s="139" t="s">
        <v>49</v>
      </c>
      <c r="B22" s="139">
        <f>VLOOKUP(A22,TABLOTSPROJET[],2,FALSE)</f>
        <v>0</v>
      </c>
      <c r="C22" s="42"/>
      <c r="D22" s="42"/>
      <c r="E22" s="42"/>
      <c r="F22" s="42"/>
      <c r="G22" s="42"/>
      <c r="H22" s="42"/>
      <c r="I22" s="42"/>
    </row>
    <row r="23" spans="1:9" ht="28.15" customHeight="1">
      <c r="A23" s="140"/>
      <c r="B23" s="140"/>
      <c r="C23" s="46"/>
      <c r="D23" s="46"/>
      <c r="E23" s="46"/>
      <c r="F23" s="46"/>
      <c r="G23" s="46"/>
      <c r="H23" s="46"/>
      <c r="I23" s="46"/>
    </row>
    <row r="24" spans="1:9" ht="28.15" customHeight="1">
      <c r="A24" s="137" t="s">
        <v>50</v>
      </c>
      <c r="B24" s="137">
        <f>VLOOKUP(A24,TABLOTSPROJET[],2,FALSE)</f>
        <v>0</v>
      </c>
      <c r="C24" s="44"/>
      <c r="D24" s="44"/>
      <c r="E24" s="44"/>
      <c r="F24" s="44"/>
      <c r="G24" s="44"/>
      <c r="H24" s="44"/>
      <c r="I24" s="44"/>
    </row>
    <row r="25" spans="1:9" ht="28.15" customHeight="1">
      <c r="A25" s="138"/>
      <c r="B25" s="138"/>
      <c r="C25" s="45"/>
      <c r="D25" s="45"/>
      <c r="E25" s="45"/>
      <c r="F25" s="45"/>
      <c r="G25" s="45"/>
      <c r="H25" s="45"/>
      <c r="I25" s="45"/>
    </row>
    <row r="26" spans="1:9" ht="28.15" customHeight="1">
      <c r="A26" s="139" t="s">
        <v>51</v>
      </c>
      <c r="B26" s="139">
        <f>VLOOKUP(A26,TABLOTSPROJET[],2,FALSE)</f>
        <v>0</v>
      </c>
      <c r="C26" s="42"/>
      <c r="D26" s="42"/>
      <c r="E26" s="42"/>
      <c r="F26" s="42"/>
      <c r="G26" s="42"/>
      <c r="H26" s="42"/>
      <c r="I26" s="42"/>
    </row>
    <row r="27" spans="1:9" ht="28.15" customHeight="1">
      <c r="A27" s="140"/>
      <c r="B27" s="140"/>
      <c r="C27" s="46"/>
      <c r="D27" s="46"/>
      <c r="E27" s="46"/>
      <c r="F27" s="46"/>
      <c r="G27" s="46"/>
      <c r="H27" s="46"/>
      <c r="I27" s="46"/>
    </row>
    <row r="28" spans="1:9" ht="28.15" customHeight="1">
      <c r="A28" s="137" t="s">
        <v>52</v>
      </c>
      <c r="B28" s="137">
        <f>VLOOKUP(A28,TABLOTSPROJET[],2,FALSE)</f>
        <v>0</v>
      </c>
      <c r="C28" s="44"/>
      <c r="D28" s="44"/>
      <c r="E28" s="44"/>
      <c r="F28" s="44"/>
      <c r="G28" s="44"/>
      <c r="H28" s="44"/>
      <c r="I28" s="44"/>
    </row>
    <row r="29" spans="1:9" ht="28.15" customHeight="1">
      <c r="A29" s="138"/>
      <c r="B29" s="138"/>
      <c r="C29" s="45"/>
      <c r="D29" s="45"/>
      <c r="E29" s="45"/>
      <c r="F29" s="45"/>
      <c r="G29" s="45"/>
      <c r="H29" s="45"/>
      <c r="I29" s="45"/>
    </row>
    <row r="30" spans="1:9" ht="28.15" customHeight="1">
      <c r="A30" s="139" t="s">
        <v>53</v>
      </c>
      <c r="B30" s="139">
        <f>VLOOKUP(A30,TABLOTSPROJET[],2,FALSE)</f>
        <v>0</v>
      </c>
      <c r="C30" s="42"/>
      <c r="D30" s="42"/>
      <c r="E30" s="42"/>
      <c r="F30" s="42"/>
      <c r="G30" s="42"/>
      <c r="H30" s="42"/>
      <c r="I30" s="42"/>
    </row>
    <row r="31" spans="1:9" ht="28.15" customHeight="1">
      <c r="A31" s="140"/>
      <c r="B31" s="140"/>
      <c r="C31" s="46"/>
      <c r="D31" s="46"/>
      <c r="E31" s="46"/>
      <c r="F31" s="46"/>
      <c r="G31" s="46"/>
      <c r="H31" s="46"/>
      <c r="I31" s="46"/>
    </row>
    <row r="32" spans="1:9" ht="28.15" customHeight="1">
      <c r="A32" s="137" t="s">
        <v>54</v>
      </c>
      <c r="B32" s="137">
        <f>VLOOKUP(A32,TABLOTSPROJET[],2,FALSE)</f>
        <v>0</v>
      </c>
      <c r="C32" s="44"/>
      <c r="D32" s="44"/>
      <c r="E32" s="44"/>
      <c r="F32" s="44"/>
      <c r="G32" s="44"/>
      <c r="H32" s="44"/>
      <c r="I32" s="44"/>
    </row>
    <row r="33" spans="1:9" ht="28.15" customHeight="1">
      <c r="A33" s="138"/>
      <c r="B33" s="138"/>
      <c r="C33" s="45"/>
      <c r="D33" s="45"/>
      <c r="E33" s="45"/>
      <c r="F33" s="45"/>
      <c r="G33" s="45"/>
      <c r="H33" s="45"/>
      <c r="I33" s="45"/>
    </row>
    <row r="37" spans="1:9" ht="28.15" customHeight="1">
      <c r="C37" s="41" t="s">
        <v>64</v>
      </c>
      <c r="D37" s="41" t="s">
        <v>65</v>
      </c>
      <c r="E37" s="41" t="s">
        <v>66</v>
      </c>
      <c r="F37" s="41" t="s">
        <v>67</v>
      </c>
      <c r="G37" s="41" t="s">
        <v>68</v>
      </c>
      <c r="H37" s="41" t="s">
        <v>69</v>
      </c>
      <c r="I37" s="41" t="s">
        <v>70</v>
      </c>
    </row>
    <row r="38" spans="1:9" ht="28.15" customHeight="1">
      <c r="C38" s="41" t="s">
        <v>72</v>
      </c>
      <c r="D38" s="41" t="s">
        <v>71</v>
      </c>
      <c r="E38" s="41" t="s">
        <v>73</v>
      </c>
      <c r="F38" s="41" t="s">
        <v>74</v>
      </c>
      <c r="G38" s="41" t="s">
        <v>88</v>
      </c>
      <c r="H38" s="41" t="s">
        <v>89</v>
      </c>
      <c r="I38" s="41" t="s">
        <v>90</v>
      </c>
    </row>
    <row r="39" spans="1:9" ht="28.15" customHeight="1">
      <c r="C39" s="41" t="s">
        <v>75</v>
      </c>
      <c r="D39" s="41" t="s">
        <v>91</v>
      </c>
      <c r="E39" s="41" t="s">
        <v>92</v>
      </c>
      <c r="F39" s="41" t="s">
        <v>93</v>
      </c>
      <c r="G39" s="41" t="s">
        <v>94</v>
      </c>
      <c r="H39" s="41" t="s">
        <v>95</v>
      </c>
      <c r="I39" s="41" t="s">
        <v>96</v>
      </c>
    </row>
    <row r="40" spans="1:9" ht="28.15" customHeight="1">
      <c r="C40" s="41" t="s">
        <v>76</v>
      </c>
      <c r="D40" s="41" t="s">
        <v>97</v>
      </c>
      <c r="E40" s="41" t="s">
        <v>98</v>
      </c>
      <c r="F40" s="41" t="s">
        <v>99</v>
      </c>
      <c r="G40" s="41" t="s">
        <v>100</v>
      </c>
      <c r="H40" s="41" t="s">
        <v>101</v>
      </c>
      <c r="I40" s="41" t="s">
        <v>102</v>
      </c>
    </row>
    <row r="41" spans="1:9" ht="28.15" customHeight="1">
      <c r="C41" s="41" t="s">
        <v>77</v>
      </c>
      <c r="D41" s="41" t="s">
        <v>103</v>
      </c>
      <c r="E41" s="41" t="s">
        <v>104</v>
      </c>
      <c r="F41" s="41" t="s">
        <v>105</v>
      </c>
      <c r="G41" s="41" t="s">
        <v>106</v>
      </c>
      <c r="H41" s="41" t="s">
        <v>107</v>
      </c>
      <c r="I41" s="41" t="s">
        <v>108</v>
      </c>
    </row>
    <row r="42" spans="1:9" ht="28.15" customHeight="1">
      <c r="C42" s="41" t="s">
        <v>78</v>
      </c>
      <c r="D42" s="41" t="s">
        <v>109</v>
      </c>
      <c r="E42" s="41" t="s">
        <v>110</v>
      </c>
      <c r="F42" s="41" t="s">
        <v>111</v>
      </c>
      <c r="G42" s="41" t="s">
        <v>112</v>
      </c>
      <c r="H42" s="41" t="s">
        <v>113</v>
      </c>
      <c r="I42" s="41" t="s">
        <v>114</v>
      </c>
    </row>
    <row r="43" spans="1:9" ht="28.15" customHeight="1">
      <c r="C43" s="41" t="s">
        <v>79</v>
      </c>
      <c r="D43" s="41" t="s">
        <v>115</v>
      </c>
      <c r="E43" s="41" t="s">
        <v>116</v>
      </c>
      <c r="F43" s="41" t="s">
        <v>117</v>
      </c>
      <c r="G43" s="41" t="s">
        <v>118</v>
      </c>
      <c r="H43" s="41" t="s">
        <v>119</v>
      </c>
      <c r="I43" s="41" t="s">
        <v>120</v>
      </c>
    </row>
    <row r="44" spans="1:9" ht="28.15" customHeight="1">
      <c r="C44" s="41" t="s">
        <v>80</v>
      </c>
      <c r="D44" s="41" t="s">
        <v>121</v>
      </c>
      <c r="E44" s="41" t="s">
        <v>122</v>
      </c>
      <c r="F44" s="41" t="s">
        <v>123</v>
      </c>
      <c r="G44" s="41" t="s">
        <v>124</v>
      </c>
      <c r="H44" s="41" t="s">
        <v>125</v>
      </c>
      <c r="I44" s="41" t="s">
        <v>126</v>
      </c>
    </row>
    <row r="45" spans="1:9" ht="28.15" customHeight="1">
      <c r="C45" s="41" t="s">
        <v>81</v>
      </c>
      <c r="D45" s="41" t="s">
        <v>127</v>
      </c>
      <c r="E45" s="41" t="s">
        <v>128</v>
      </c>
      <c r="F45" s="41" t="s">
        <v>129</v>
      </c>
      <c r="G45" s="41" t="s">
        <v>130</v>
      </c>
      <c r="H45" s="41" t="s">
        <v>131</v>
      </c>
      <c r="I45" s="41" t="s">
        <v>132</v>
      </c>
    </row>
    <row r="46" spans="1:9" ht="28.15" customHeight="1">
      <c r="C46" s="41" t="s">
        <v>82</v>
      </c>
      <c r="D46" s="41" t="s">
        <v>133</v>
      </c>
      <c r="E46" s="41" t="s">
        <v>134</v>
      </c>
      <c r="F46" s="41" t="s">
        <v>135</v>
      </c>
      <c r="G46" s="41" t="s">
        <v>136</v>
      </c>
      <c r="H46" s="41" t="s">
        <v>137</v>
      </c>
      <c r="I46" s="41" t="s">
        <v>138</v>
      </c>
    </row>
    <row r="47" spans="1:9" ht="28.15" customHeight="1">
      <c r="C47" s="41" t="s">
        <v>83</v>
      </c>
      <c r="D47" s="41" t="s">
        <v>139</v>
      </c>
      <c r="E47" s="41" t="s">
        <v>140</v>
      </c>
      <c r="F47" s="41" t="s">
        <v>141</v>
      </c>
      <c r="G47" s="41" t="s">
        <v>142</v>
      </c>
      <c r="H47" s="41" t="s">
        <v>143</v>
      </c>
      <c r="I47" s="41" t="s">
        <v>144</v>
      </c>
    </row>
    <row r="48" spans="1:9" ht="28.15" customHeight="1">
      <c r="C48" s="41" t="s">
        <v>84</v>
      </c>
      <c r="D48" s="41" t="s">
        <v>145</v>
      </c>
      <c r="E48" s="41" t="s">
        <v>146</v>
      </c>
      <c r="F48" s="41" t="s">
        <v>147</v>
      </c>
      <c r="G48" s="41" t="s">
        <v>148</v>
      </c>
      <c r="H48" s="41" t="s">
        <v>149</v>
      </c>
      <c r="I48" s="41" t="s">
        <v>150</v>
      </c>
    </row>
    <row r="49" spans="3:9" ht="28.15" customHeight="1">
      <c r="C49" s="41" t="s">
        <v>85</v>
      </c>
      <c r="D49" s="41" t="s">
        <v>151</v>
      </c>
      <c r="E49" s="41" t="s">
        <v>152</v>
      </c>
      <c r="F49" s="41" t="s">
        <v>153</v>
      </c>
      <c r="G49" s="41" t="s">
        <v>154</v>
      </c>
      <c r="H49" s="41" t="s">
        <v>155</v>
      </c>
      <c r="I49" s="41" t="s">
        <v>156</v>
      </c>
    </row>
    <row r="50" spans="3:9" ht="28.15" customHeight="1">
      <c r="C50" s="41" t="s">
        <v>86</v>
      </c>
      <c r="D50" s="41" t="s">
        <v>157</v>
      </c>
      <c r="E50" s="41" t="s">
        <v>158</v>
      </c>
      <c r="F50" s="41" t="s">
        <v>159</v>
      </c>
      <c r="G50" s="41" t="s">
        <v>160</v>
      </c>
      <c r="H50" s="41" t="s">
        <v>161</v>
      </c>
      <c r="I50" s="41" t="s">
        <v>162</v>
      </c>
    </row>
    <row r="51" spans="3:9" ht="28.15" customHeight="1">
      <c r="C51" s="41" t="s">
        <v>87</v>
      </c>
      <c r="D51" s="41" t="s">
        <v>163</v>
      </c>
      <c r="E51" s="41" t="s">
        <v>164</v>
      </c>
      <c r="F51" s="41" t="s">
        <v>165</v>
      </c>
      <c r="G51" s="41" t="s">
        <v>166</v>
      </c>
      <c r="H51" s="41" t="s">
        <v>167</v>
      </c>
      <c r="I51" s="41" t="s">
        <v>168</v>
      </c>
    </row>
  </sheetData>
  <mergeCells count="30">
    <mergeCell ref="A10:A11"/>
    <mergeCell ref="A32:A33"/>
    <mergeCell ref="A30:A31"/>
    <mergeCell ref="A28:A29"/>
    <mergeCell ref="A26:A27"/>
    <mergeCell ref="A24:A25"/>
    <mergeCell ref="A22:A23"/>
    <mergeCell ref="A20:A21"/>
    <mergeCell ref="A18:A19"/>
    <mergeCell ref="A16:A17"/>
    <mergeCell ref="A14:A15"/>
    <mergeCell ref="A12:A13"/>
    <mergeCell ref="A8:A9"/>
    <mergeCell ref="A4:A5"/>
    <mergeCell ref="A6:A7"/>
    <mergeCell ref="B4:B5"/>
    <mergeCell ref="B6:B7"/>
    <mergeCell ref="B8:B9"/>
    <mergeCell ref="B32:B33"/>
    <mergeCell ref="B10:B11"/>
    <mergeCell ref="B12:B13"/>
    <mergeCell ref="B14:B15"/>
    <mergeCell ref="B16:B17"/>
    <mergeCell ref="B18:B19"/>
    <mergeCell ref="B20:B21"/>
    <mergeCell ref="B22:B23"/>
    <mergeCell ref="B24:B25"/>
    <mergeCell ref="B26:B27"/>
    <mergeCell ref="B28:B29"/>
    <mergeCell ref="B30:B31"/>
  </mergeCells>
  <phoneticPr fontId="3"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FC40CF-0A30-E34A-BA0B-7959247864A7}">
  <sheetPr>
    <pageSetUpPr fitToPage="1"/>
  </sheetPr>
  <dimension ref="A1:H59"/>
  <sheetViews>
    <sheetView tabSelected="1" view="pageBreakPreview" zoomScale="130" zoomScaleNormal="140" zoomScaleSheetLayoutView="130" workbookViewId="0">
      <selection activeCell="J4" sqref="J4"/>
    </sheetView>
  </sheetViews>
  <sheetFormatPr baseColWidth="10" defaultColWidth="10.75" defaultRowHeight="15"/>
  <cols>
    <col min="1" max="1" width="15.5" style="47" bestFit="1" customWidth="1"/>
    <col min="2" max="2" width="55" style="47" bestFit="1" customWidth="1"/>
    <col min="3" max="5" width="8.75" style="47" customWidth="1"/>
    <col min="6" max="6" width="10.75" style="87" bestFit="1" customWidth="1"/>
    <col min="7" max="7" width="21.25" style="87" bestFit="1" customWidth="1"/>
    <col min="8" max="8" width="6.25" style="47" customWidth="1"/>
    <col min="9" max="16384" width="10.75" style="47"/>
  </cols>
  <sheetData>
    <row r="1" spans="1:8" ht="42" customHeight="1" thickBot="1">
      <c r="A1" s="111" t="s">
        <v>203</v>
      </c>
      <c r="B1" s="112"/>
      <c r="C1" s="107" t="s">
        <v>24</v>
      </c>
      <c r="D1" s="108"/>
      <c r="E1" s="108"/>
      <c r="F1" s="113" t="s">
        <v>205</v>
      </c>
      <c r="G1" s="114"/>
    </row>
    <row r="2" spans="1:8" ht="25.15" customHeight="1" thickBot="1">
      <c r="A2" s="115" t="s">
        <v>256</v>
      </c>
      <c r="B2" s="116"/>
      <c r="C2" s="107" t="s">
        <v>25</v>
      </c>
      <c r="D2" s="108"/>
      <c r="E2" s="108"/>
      <c r="F2" s="109" t="s">
        <v>183</v>
      </c>
      <c r="G2" s="110"/>
    </row>
    <row r="3" spans="1:8" ht="25.15" customHeight="1" thickBot="1">
      <c r="A3" s="105"/>
      <c r="B3" s="106"/>
      <c r="C3" s="107" t="s">
        <v>241</v>
      </c>
      <c r="D3" s="108"/>
      <c r="E3" s="108"/>
      <c r="F3" s="109" t="s">
        <v>242</v>
      </c>
      <c r="G3" s="110"/>
      <c r="H3" s="76"/>
    </row>
    <row r="4" spans="1:8" ht="42" customHeight="1" thickBot="1">
      <c r="A4" s="94" t="s">
        <v>204</v>
      </c>
      <c r="B4" s="95"/>
      <c r="C4" s="103" t="s">
        <v>255</v>
      </c>
      <c r="D4" s="104"/>
      <c r="E4" s="104"/>
      <c r="F4" s="96" t="s">
        <v>240</v>
      </c>
      <c r="G4" s="97"/>
    </row>
    <row r="5" spans="1:8" ht="4.9000000000000004" customHeight="1">
      <c r="A5" s="48"/>
      <c r="B5" s="48"/>
      <c r="C5" s="49"/>
      <c r="D5" s="49"/>
      <c r="E5" s="49"/>
      <c r="F5" s="78"/>
      <c r="G5" s="78"/>
    </row>
    <row r="6" spans="1:8" ht="46.5" customHeight="1">
      <c r="A6" s="98" t="s">
        <v>257</v>
      </c>
      <c r="B6" s="99"/>
      <c r="C6" s="99"/>
      <c r="D6" s="99"/>
      <c r="E6" s="99"/>
      <c r="F6" s="99"/>
      <c r="G6" s="88" t="s">
        <v>184</v>
      </c>
    </row>
    <row r="7" spans="1:8" ht="19.899999999999999" customHeight="1">
      <c r="A7" s="50" t="str">
        <f>CONCATENATE(G6," ","-")</f>
        <v>LOT 02 -</v>
      </c>
      <c r="B7" s="51" t="s">
        <v>259</v>
      </c>
      <c r="C7" s="52"/>
      <c r="D7" s="52"/>
      <c r="E7" s="52"/>
      <c r="F7" s="79"/>
      <c r="G7" s="89"/>
    </row>
    <row r="8" spans="1:8" s="54" customFormat="1" ht="27" customHeight="1">
      <c r="A8" s="53" t="s">
        <v>9</v>
      </c>
      <c r="B8" s="53" t="s">
        <v>8</v>
      </c>
      <c r="C8" s="53" t="s">
        <v>23</v>
      </c>
      <c r="D8" s="66" t="s">
        <v>238</v>
      </c>
      <c r="E8" s="66" t="s">
        <v>239</v>
      </c>
      <c r="F8" s="92" t="s">
        <v>185</v>
      </c>
      <c r="G8" s="80" t="s">
        <v>202</v>
      </c>
    </row>
    <row r="9" spans="1:8" s="54" customFormat="1" ht="15" customHeight="1">
      <c r="A9" s="68" t="s">
        <v>187</v>
      </c>
      <c r="B9" s="68" t="s">
        <v>188</v>
      </c>
      <c r="C9" s="67"/>
      <c r="D9" s="67"/>
      <c r="E9" s="67"/>
      <c r="F9" s="81"/>
      <c r="G9" s="90"/>
    </row>
    <row r="10" spans="1:8" s="54" customFormat="1" ht="15" customHeight="1">
      <c r="A10" s="68" t="s">
        <v>189</v>
      </c>
      <c r="B10" s="68" t="s">
        <v>190</v>
      </c>
      <c r="C10" s="67"/>
      <c r="D10" s="67"/>
      <c r="E10" s="67"/>
      <c r="F10" s="81"/>
      <c r="G10" s="90"/>
    </row>
    <row r="11" spans="1:8" s="54" customFormat="1" ht="15" customHeight="1">
      <c r="A11" s="68" t="s">
        <v>191</v>
      </c>
      <c r="B11" s="68" t="s">
        <v>193</v>
      </c>
      <c r="C11" s="67"/>
      <c r="D11" s="67"/>
      <c r="E11" s="67"/>
      <c r="F11" s="81"/>
      <c r="G11" s="90"/>
    </row>
    <row r="12" spans="1:8" s="54" customFormat="1" ht="15" customHeight="1">
      <c r="A12" s="68" t="s">
        <v>192</v>
      </c>
      <c r="B12" s="68" t="s">
        <v>195</v>
      </c>
      <c r="C12" s="67"/>
      <c r="D12" s="67"/>
      <c r="E12" s="67"/>
      <c r="F12" s="81"/>
      <c r="G12" s="90"/>
    </row>
    <row r="13" spans="1:8" s="54" customFormat="1" ht="15" customHeight="1">
      <c r="A13" s="68" t="s">
        <v>194</v>
      </c>
      <c r="B13" s="68" t="s">
        <v>197</v>
      </c>
      <c r="C13" s="67"/>
      <c r="D13" s="67"/>
      <c r="E13" s="67"/>
      <c r="F13" s="81"/>
      <c r="G13" s="90"/>
    </row>
    <row r="14" spans="1:8" s="54" customFormat="1" ht="15" customHeight="1">
      <c r="A14" s="68" t="s">
        <v>196</v>
      </c>
      <c r="B14" s="68" t="s">
        <v>254</v>
      </c>
      <c r="C14" s="67"/>
      <c r="D14" s="67"/>
      <c r="E14" s="67"/>
      <c r="F14" s="81"/>
      <c r="G14" s="90"/>
    </row>
    <row r="15" spans="1:8" s="54" customFormat="1" ht="15" customHeight="1">
      <c r="A15" s="68" t="s">
        <v>198</v>
      </c>
      <c r="B15" s="68" t="s">
        <v>199</v>
      </c>
      <c r="C15" s="67"/>
      <c r="D15" s="67"/>
      <c r="E15" s="67"/>
      <c r="F15" s="81"/>
      <c r="G15" s="90"/>
    </row>
    <row r="16" spans="1:8" s="54" customFormat="1" ht="15" customHeight="1">
      <c r="A16" s="68"/>
      <c r="B16" s="68"/>
      <c r="C16" s="67"/>
      <c r="D16" s="67"/>
      <c r="E16" s="67"/>
      <c r="F16" s="81"/>
      <c r="G16" s="90"/>
    </row>
    <row r="17" spans="1:7" s="54" customFormat="1" ht="15" customHeight="1">
      <c r="A17" s="69" t="s">
        <v>207</v>
      </c>
      <c r="B17" s="69" t="s">
        <v>208</v>
      </c>
      <c r="C17" s="67"/>
      <c r="D17" s="67"/>
      <c r="E17" s="67"/>
      <c r="F17" s="81"/>
      <c r="G17" s="90"/>
    </row>
    <row r="18" spans="1:7" s="54" customFormat="1" ht="15" customHeight="1">
      <c r="A18" s="70" t="s">
        <v>209</v>
      </c>
      <c r="B18" s="70" t="s">
        <v>243</v>
      </c>
      <c r="C18" s="67" t="s">
        <v>180</v>
      </c>
      <c r="D18" s="67">
        <v>1</v>
      </c>
      <c r="E18" s="67"/>
      <c r="F18" s="81"/>
      <c r="G18" s="90">
        <f>E18*F18</f>
        <v>0</v>
      </c>
    </row>
    <row r="19" spans="1:7" s="54" customFormat="1" ht="15" customHeight="1">
      <c r="A19" s="70" t="s">
        <v>210</v>
      </c>
      <c r="B19" s="70" t="s">
        <v>244</v>
      </c>
      <c r="C19" s="67" t="s">
        <v>180</v>
      </c>
      <c r="D19" s="67">
        <v>1</v>
      </c>
      <c r="E19" s="67"/>
      <c r="F19" s="81"/>
      <c r="G19" s="90">
        <f>E19*F19</f>
        <v>0</v>
      </c>
    </row>
    <row r="20" spans="1:7" s="54" customFormat="1" ht="15" customHeight="1">
      <c r="A20" s="70" t="s">
        <v>218</v>
      </c>
      <c r="B20" s="70" t="s">
        <v>200</v>
      </c>
      <c r="C20" s="67"/>
      <c r="D20" s="67"/>
      <c r="E20" s="67"/>
      <c r="F20" s="81"/>
      <c r="G20" s="90"/>
    </row>
    <row r="21" spans="1:7" s="54" customFormat="1" ht="15" customHeight="1">
      <c r="A21" s="77" t="s">
        <v>219</v>
      </c>
      <c r="B21" s="77" t="s">
        <v>211</v>
      </c>
      <c r="C21" s="67" t="s">
        <v>23</v>
      </c>
      <c r="D21" s="67">
        <v>1</v>
      </c>
      <c r="E21" s="67"/>
      <c r="F21" s="81"/>
      <c r="G21" s="90">
        <f t="shared" ref="G21:G27" si="0">E21*F21</f>
        <v>0</v>
      </c>
    </row>
    <row r="22" spans="1:7" s="54" customFormat="1" ht="15" customHeight="1">
      <c r="A22" s="77" t="s">
        <v>221</v>
      </c>
      <c r="B22" s="77" t="s">
        <v>212</v>
      </c>
      <c r="C22" s="67" t="s">
        <v>23</v>
      </c>
      <c r="D22" s="67">
        <f>18+7</f>
        <v>25</v>
      </c>
      <c r="E22" s="67"/>
      <c r="F22" s="81"/>
      <c r="G22" s="90">
        <f t="shared" si="0"/>
        <v>0</v>
      </c>
    </row>
    <row r="23" spans="1:7" s="54" customFormat="1" ht="15" customHeight="1">
      <c r="A23" s="77" t="s">
        <v>223</v>
      </c>
      <c r="B23" s="77" t="s">
        <v>213</v>
      </c>
      <c r="C23" s="67" t="s">
        <v>23</v>
      </c>
      <c r="D23" s="67">
        <v>2</v>
      </c>
      <c r="E23" s="67"/>
      <c r="F23" s="81"/>
      <c r="G23" s="90">
        <f t="shared" si="0"/>
        <v>0</v>
      </c>
    </row>
    <row r="24" spans="1:7" s="54" customFormat="1" ht="15" customHeight="1">
      <c r="A24" s="77" t="s">
        <v>225</v>
      </c>
      <c r="B24" s="77" t="s">
        <v>214</v>
      </c>
      <c r="C24" s="67" t="s">
        <v>23</v>
      </c>
      <c r="D24" s="67">
        <v>1</v>
      </c>
      <c r="E24" s="67"/>
      <c r="F24" s="81"/>
      <c r="G24" s="90">
        <f t="shared" si="0"/>
        <v>0</v>
      </c>
    </row>
    <row r="25" spans="1:7" s="54" customFormat="1" ht="15" customHeight="1">
      <c r="A25" s="77" t="s">
        <v>227</v>
      </c>
      <c r="B25" s="77" t="s">
        <v>215</v>
      </c>
      <c r="C25" s="67" t="s">
        <v>23</v>
      </c>
      <c r="D25" s="67">
        <v>2</v>
      </c>
      <c r="E25" s="67"/>
      <c r="F25" s="81"/>
      <c r="G25" s="90">
        <f t="shared" si="0"/>
        <v>0</v>
      </c>
    </row>
    <row r="26" spans="1:7" s="54" customFormat="1" ht="15" customHeight="1">
      <c r="A26" s="77" t="s">
        <v>229</v>
      </c>
      <c r="B26" s="77" t="s">
        <v>216</v>
      </c>
      <c r="C26" s="67" t="s">
        <v>23</v>
      </c>
      <c r="D26" s="67">
        <v>1</v>
      </c>
      <c r="E26" s="67"/>
      <c r="F26" s="81"/>
      <c r="G26" s="90">
        <f t="shared" si="0"/>
        <v>0</v>
      </c>
    </row>
    <row r="27" spans="1:7" s="54" customFormat="1" ht="15" customHeight="1">
      <c r="A27" s="77" t="s">
        <v>231</v>
      </c>
      <c r="B27" s="77" t="s">
        <v>217</v>
      </c>
      <c r="C27" s="67" t="s">
        <v>23</v>
      </c>
      <c r="D27" s="67">
        <v>1</v>
      </c>
      <c r="E27" s="67"/>
      <c r="F27" s="81"/>
      <c r="G27" s="90">
        <f t="shared" si="0"/>
        <v>0</v>
      </c>
    </row>
    <row r="28" spans="1:7" s="54" customFormat="1" ht="15" customHeight="1">
      <c r="A28" s="70" t="s">
        <v>234</v>
      </c>
      <c r="B28" s="70" t="s">
        <v>206</v>
      </c>
      <c r="C28" s="67"/>
      <c r="D28" s="67"/>
      <c r="E28" s="67"/>
      <c r="F28" s="81"/>
      <c r="G28" s="90"/>
    </row>
    <row r="29" spans="1:7" s="54" customFormat="1" ht="15" customHeight="1">
      <c r="A29" s="77" t="s">
        <v>235</v>
      </c>
      <c r="B29" s="77" t="s">
        <v>220</v>
      </c>
      <c r="C29" s="67" t="s">
        <v>23</v>
      </c>
      <c r="D29" s="67">
        <v>5</v>
      </c>
      <c r="E29" s="67"/>
      <c r="F29" s="81"/>
      <c r="G29" s="90">
        <f>E29*F29</f>
        <v>0</v>
      </c>
    </row>
    <row r="30" spans="1:7" s="54" customFormat="1" ht="15" customHeight="1">
      <c r="A30" s="77" t="s">
        <v>236</v>
      </c>
      <c r="B30" s="77" t="s">
        <v>222</v>
      </c>
      <c r="C30" s="67" t="s">
        <v>23</v>
      </c>
      <c r="D30" s="67">
        <v>1</v>
      </c>
      <c r="E30" s="67"/>
      <c r="F30" s="81"/>
      <c r="G30" s="90">
        <f t="shared" ref="G30:G36" si="1">E30*F30</f>
        <v>0</v>
      </c>
    </row>
    <row r="31" spans="1:7" s="54" customFormat="1" ht="15" customHeight="1">
      <c r="A31" s="77" t="s">
        <v>245</v>
      </c>
      <c r="B31" s="77" t="s">
        <v>224</v>
      </c>
      <c r="C31" s="67" t="s">
        <v>23</v>
      </c>
      <c r="D31" s="67">
        <v>1</v>
      </c>
      <c r="E31" s="67"/>
      <c r="F31" s="81"/>
      <c r="G31" s="90">
        <f t="shared" si="1"/>
        <v>0</v>
      </c>
    </row>
    <row r="32" spans="1:7" s="54" customFormat="1" ht="15" customHeight="1">
      <c r="A32" s="77" t="s">
        <v>246</v>
      </c>
      <c r="B32" s="77" t="s">
        <v>226</v>
      </c>
      <c r="C32" s="67" t="s">
        <v>23</v>
      </c>
      <c r="D32" s="67">
        <v>1</v>
      </c>
      <c r="E32" s="67"/>
      <c r="F32" s="81"/>
      <c r="G32" s="90">
        <f t="shared" si="1"/>
        <v>0</v>
      </c>
    </row>
    <row r="33" spans="1:7" s="54" customFormat="1" ht="15" customHeight="1">
      <c r="A33" s="77" t="s">
        <v>247</v>
      </c>
      <c r="B33" s="77" t="s">
        <v>228</v>
      </c>
      <c r="C33" s="67" t="s">
        <v>23</v>
      </c>
      <c r="D33" s="67">
        <v>1</v>
      </c>
      <c r="E33" s="67"/>
      <c r="F33" s="81"/>
      <c r="G33" s="90">
        <f t="shared" si="1"/>
        <v>0</v>
      </c>
    </row>
    <row r="34" spans="1:7" s="54" customFormat="1" ht="15" customHeight="1">
      <c r="A34" s="77" t="s">
        <v>248</v>
      </c>
      <c r="B34" s="77" t="s">
        <v>230</v>
      </c>
      <c r="C34" s="67" t="s">
        <v>23</v>
      </c>
      <c r="D34" s="67">
        <v>1</v>
      </c>
      <c r="E34" s="67"/>
      <c r="F34" s="81"/>
      <c r="G34" s="90">
        <f t="shared" si="1"/>
        <v>0</v>
      </c>
    </row>
    <row r="35" spans="1:7" s="54" customFormat="1" ht="15" customHeight="1">
      <c r="A35" s="77" t="s">
        <v>249</v>
      </c>
      <c r="B35" s="77" t="s">
        <v>232</v>
      </c>
      <c r="C35" s="67" t="s">
        <v>23</v>
      </c>
      <c r="D35" s="67">
        <v>1</v>
      </c>
      <c r="E35" s="67"/>
      <c r="F35" s="81"/>
      <c r="G35" s="90">
        <f t="shared" si="1"/>
        <v>0</v>
      </c>
    </row>
    <row r="36" spans="1:7" s="54" customFormat="1" ht="15" customHeight="1">
      <c r="A36" s="77" t="s">
        <v>250</v>
      </c>
      <c r="B36" s="77" t="s">
        <v>233</v>
      </c>
      <c r="C36" s="67" t="s">
        <v>23</v>
      </c>
      <c r="D36" s="67">
        <v>1</v>
      </c>
      <c r="E36" s="67"/>
      <c r="F36" s="81"/>
      <c r="G36" s="90">
        <f t="shared" si="1"/>
        <v>0</v>
      </c>
    </row>
    <row r="37" spans="1:7" s="54" customFormat="1" ht="15" customHeight="1">
      <c r="A37" s="70" t="s">
        <v>251</v>
      </c>
      <c r="B37" s="70" t="s">
        <v>186</v>
      </c>
      <c r="C37" s="67"/>
      <c r="D37" s="67"/>
      <c r="E37" s="67"/>
      <c r="F37" s="81"/>
      <c r="G37" s="90"/>
    </row>
    <row r="38" spans="1:7" s="54" customFormat="1" ht="15" customHeight="1">
      <c r="A38" s="77" t="s">
        <v>252</v>
      </c>
      <c r="B38" s="77" t="s">
        <v>201</v>
      </c>
      <c r="C38" s="67" t="s">
        <v>180</v>
      </c>
      <c r="D38" s="67">
        <v>1</v>
      </c>
      <c r="E38" s="67"/>
      <c r="F38" s="81"/>
      <c r="G38" s="90">
        <f>E38*F38</f>
        <v>0</v>
      </c>
    </row>
    <row r="39" spans="1:7" s="54" customFormat="1" ht="15" customHeight="1">
      <c r="A39" s="77" t="s">
        <v>253</v>
      </c>
      <c r="B39" s="77" t="s">
        <v>237</v>
      </c>
      <c r="C39" s="67" t="s">
        <v>23</v>
      </c>
      <c r="D39" s="67">
        <v>7</v>
      </c>
      <c r="E39" s="67"/>
      <c r="F39" s="81"/>
      <c r="G39" s="90">
        <f>E39*F39</f>
        <v>0</v>
      </c>
    </row>
    <row r="40" spans="1:7" s="54" customFormat="1" ht="15" customHeight="1">
      <c r="A40" s="71"/>
      <c r="B40" s="72" t="s">
        <v>262</v>
      </c>
      <c r="C40" s="73"/>
      <c r="D40" s="73"/>
      <c r="E40" s="73"/>
      <c r="F40" s="82"/>
      <c r="G40" s="74">
        <f>SUM(G17:G39)</f>
        <v>0</v>
      </c>
    </row>
    <row r="41" spans="1:7" s="54" customFormat="1" ht="15" customHeight="1">
      <c r="A41" s="77"/>
      <c r="B41" s="77"/>
      <c r="C41" s="67"/>
      <c r="D41" s="67"/>
      <c r="E41" s="67"/>
      <c r="F41" s="81"/>
      <c r="G41" s="90"/>
    </row>
    <row r="42" spans="1:7">
      <c r="A42" s="55"/>
      <c r="B42" s="56" t="s">
        <v>260</v>
      </c>
      <c r="C42" s="56"/>
      <c r="D42" s="56"/>
      <c r="E42" s="56"/>
      <c r="F42" s="83"/>
      <c r="G42" s="74">
        <f>G40</f>
        <v>0</v>
      </c>
    </row>
    <row r="43" spans="1:7">
      <c r="A43" s="57"/>
      <c r="B43" s="58" t="s">
        <v>26</v>
      </c>
      <c r="C43" s="58"/>
      <c r="D43" s="58"/>
      <c r="E43" s="58"/>
      <c r="F43" s="84"/>
      <c r="G43" s="74">
        <f>G42*8.5%</f>
        <v>0</v>
      </c>
    </row>
    <row r="44" spans="1:7">
      <c r="A44" s="59"/>
      <c r="B44" s="60" t="s">
        <v>261</v>
      </c>
      <c r="C44" s="60"/>
      <c r="D44" s="60"/>
      <c r="E44" s="60"/>
      <c r="F44" s="85"/>
      <c r="G44" s="75">
        <f>G42+G43</f>
        <v>0</v>
      </c>
    </row>
    <row r="45" spans="1:7" ht="9" customHeight="1" thickBot="1">
      <c r="A45" s="61"/>
      <c r="B45" s="61"/>
      <c r="C45" s="61"/>
      <c r="D45" s="61"/>
      <c r="E45" s="61"/>
    </row>
    <row r="46" spans="1:7" s="64" customFormat="1" ht="61.9" customHeight="1" thickBot="1">
      <c r="A46" s="100" t="s">
        <v>258</v>
      </c>
      <c r="B46" s="101"/>
      <c r="C46" s="101"/>
      <c r="D46" s="101"/>
      <c r="E46" s="101"/>
      <c r="F46" s="101"/>
      <c r="G46" s="102"/>
    </row>
    <row r="47" spans="1:7" s="64" customFormat="1" ht="15.75" thickBot="1">
      <c r="A47" s="62"/>
      <c r="B47" s="63"/>
      <c r="C47" s="63"/>
      <c r="D47" s="63"/>
      <c r="E47" s="63"/>
      <c r="F47" s="86"/>
      <c r="G47" s="91"/>
    </row>
    <row r="48" spans="1:7">
      <c r="A48" s="65"/>
    </row>
    <row r="49" spans="1:1" ht="94.15" customHeight="1">
      <c r="A49" s="65"/>
    </row>
    <row r="50" spans="1:1">
      <c r="A50" s="65"/>
    </row>
    <row r="51" spans="1:1">
      <c r="A51" s="65"/>
    </row>
    <row r="52" spans="1:1" ht="94.15" customHeight="1">
      <c r="A52" s="65"/>
    </row>
    <row r="53" spans="1:1">
      <c r="A53" s="65"/>
    </row>
    <row r="54" spans="1:1">
      <c r="A54" s="65"/>
    </row>
    <row r="55" spans="1:1">
      <c r="A55" s="65"/>
    </row>
    <row r="56" spans="1:1">
      <c r="A56" s="65"/>
    </row>
    <row r="57" spans="1:1">
      <c r="A57" s="65"/>
    </row>
    <row r="58" spans="1:1">
      <c r="A58" s="65"/>
    </row>
    <row r="59" spans="1:1">
      <c r="A59" s="65"/>
    </row>
  </sheetData>
  <sheetProtection insertRows="0" deleteRows="0"/>
  <mergeCells count="14">
    <mergeCell ref="A3:B3"/>
    <mergeCell ref="C3:E3"/>
    <mergeCell ref="F3:G3"/>
    <mergeCell ref="C2:E2"/>
    <mergeCell ref="C1:E1"/>
    <mergeCell ref="A1:B1"/>
    <mergeCell ref="F1:G1"/>
    <mergeCell ref="A2:B2"/>
    <mergeCell ref="F2:G2"/>
    <mergeCell ref="A4:B4"/>
    <mergeCell ref="F4:G4"/>
    <mergeCell ref="A6:F6"/>
    <mergeCell ref="A46:G46"/>
    <mergeCell ref="C4:E4"/>
  </mergeCells>
  <dataValidations count="1">
    <dataValidation type="list" allowBlank="1" showInputMessage="1" showErrorMessage="1" sqref="G6" xr:uid="{2885CF39-972F-4842-96AD-9C9E57414F96}">
      <formula1>#REF!</formula1>
    </dataValidation>
  </dataValidations>
  <printOptions horizontalCentered="1"/>
  <pageMargins left="0.7" right="0.7" top="0.75" bottom="0.75" header="0.3" footer="0.3"/>
  <pageSetup paperSize="9" scale="62" fitToHeight="0" orientation="portrait" r:id="rId1"/>
  <headerFooter>
    <oddFooter>&amp;L&amp;"Calibri,Normal"&amp;10&amp;K000000&amp;D&amp;C&amp;"Calibri,Normal"&amp;K000000&amp;G&amp;R&amp;"Calibri,Normal"&amp;10&amp;K000000&amp;P</oddFooter>
  </headerFooter>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73ECD9-F1FF-4640-A2DF-DC4A55A1E95A}">
  <dimension ref="A1:G71"/>
  <sheetViews>
    <sheetView zoomScale="75" zoomScaleNormal="75" zoomScaleSheetLayoutView="216" workbookViewId="0">
      <selection activeCell="L31" sqref="L31"/>
    </sheetView>
  </sheetViews>
  <sheetFormatPr baseColWidth="10" defaultColWidth="10.75" defaultRowHeight="15"/>
  <cols>
    <col min="1" max="1" width="7.75" style="1" bestFit="1" customWidth="1"/>
    <col min="2" max="2" width="45" style="1" customWidth="1"/>
    <col min="3" max="3" width="3.25" style="1" bestFit="1" customWidth="1"/>
    <col min="4" max="4" width="6.75" style="1" bestFit="1" customWidth="1"/>
    <col min="5" max="5" width="6.25" style="1" bestFit="1" customWidth="1"/>
    <col min="6" max="6" width="11.25" style="1" bestFit="1" customWidth="1"/>
    <col min="7" max="7" width="12.75" style="1" bestFit="1" customWidth="1"/>
    <col min="8" max="8" width="1.75" style="1" customWidth="1"/>
    <col min="9" max="16384" width="10.75" style="1"/>
  </cols>
  <sheetData>
    <row r="1" spans="1:7" ht="25.15" customHeight="1" thickBot="1">
      <c r="A1" s="117" t="str">
        <f>PROJET</f>
        <v>Chambre de métiers et de l'artisanat de Saint-Paul</v>
      </c>
      <c r="B1" s="118"/>
      <c r="C1" s="119" t="s">
        <v>24</v>
      </c>
      <c r="D1" s="120"/>
      <c r="E1" s="120"/>
      <c r="F1" s="121" t="str">
        <f>AFFICHAGEMO</f>
        <v>Direction des Bâtiments et du patrimoine / 6 bis rue Rontaunay 97400 Saint-Denis</v>
      </c>
      <c r="G1" s="122"/>
    </row>
    <row r="2" spans="1:7" ht="25.15" customHeight="1" thickBot="1">
      <c r="A2" s="123" t="str">
        <f>ADRESSEPROJET</f>
        <v>BO 684 - Chaussée Royale</v>
      </c>
      <c r="B2" s="124"/>
      <c r="C2" s="119" t="s">
        <v>25</v>
      </c>
      <c r="D2" s="120"/>
      <c r="E2" s="120"/>
      <c r="F2" s="125" t="s">
        <v>39</v>
      </c>
      <c r="G2" s="126"/>
    </row>
    <row r="3" spans="1:7" ht="25.15" customHeight="1" thickBot="1">
      <c r="A3" s="127" t="str">
        <f>VILLEPROJET</f>
        <v>Saint-Paul</v>
      </c>
      <c r="B3" s="128"/>
      <c r="C3" s="120"/>
      <c r="D3" s="120"/>
      <c r="E3" s="120"/>
      <c r="F3" s="129"/>
      <c r="G3" s="130"/>
    </row>
    <row r="4" spans="1:7" ht="4.9000000000000004" customHeight="1">
      <c r="A4" s="2"/>
      <c r="B4" s="2"/>
      <c r="C4" s="3"/>
      <c r="D4" s="3"/>
      <c r="E4" s="3"/>
      <c r="F4" s="3"/>
      <c r="G4" s="3"/>
    </row>
    <row r="5" spans="1:7" ht="18.75">
      <c r="A5" s="131" t="str">
        <f>'INFO CHANTIER'!B12</f>
        <v>Détail Quantitatif Estimatif</v>
      </c>
      <c r="B5" s="132"/>
      <c r="C5" s="132"/>
      <c r="D5" s="132"/>
      <c r="E5" s="132"/>
      <c r="F5" s="133"/>
      <c r="G5" s="10" t="s">
        <v>15</v>
      </c>
    </row>
    <row r="6" spans="1:7" ht="19.899999999999999" customHeight="1">
      <c r="A6" s="11" t="str">
        <f>CONCATENATE(G5," ","-")</f>
        <v>LOT 6 -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IF(ISBLANK(D8)," ",IF(E8="",(D8*F8),E8*F8))</f>
        <v xml:space="preserve"> </v>
      </c>
    </row>
    <row r="9" spans="1:7" s="7" customFormat="1" ht="11.25">
      <c r="A9" s="15"/>
      <c r="B9" s="16"/>
      <c r="C9" s="17"/>
      <c r="D9" s="17"/>
      <c r="E9" s="17"/>
      <c r="F9" s="18"/>
      <c r="G9" s="19" t="str">
        <f t="shared" ref="G9:G48" si="0">IF(ISBLANK(D9)," ",IF(E9="",(D9*F9),E9*F9))</f>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34" t="s">
        <v>28</v>
      </c>
      <c r="B53" s="135"/>
      <c r="C53" s="135"/>
      <c r="D53" s="135"/>
      <c r="E53" s="135"/>
      <c r="F53" s="135"/>
      <c r="G53" s="136"/>
    </row>
    <row r="54" spans="1:7">
      <c r="A54" s="4"/>
    </row>
    <row r="55" spans="1:7" ht="94.15" customHeight="1">
      <c r="A55" s="4"/>
    </row>
    <row r="56" spans="1:7">
      <c r="A56" s="4"/>
    </row>
    <row r="57" spans="1:7">
      <c r="A57" s="4"/>
    </row>
    <row r="58" spans="1:7" ht="94.15" customHeight="1">
      <c r="A58" s="4"/>
    </row>
    <row r="59" spans="1:7">
      <c r="A59" s="4"/>
    </row>
    <row r="60" spans="1:7">
      <c r="A60" s="4"/>
    </row>
    <row r="61" spans="1:7" ht="94.15" customHeight="1">
      <c r="A61" s="4"/>
    </row>
    <row r="62" spans="1:7">
      <c r="A62" s="4"/>
    </row>
    <row r="63" spans="1:7">
      <c r="A63" s="4"/>
    </row>
    <row r="64" spans="1:7" ht="94.1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3:B3"/>
    <mergeCell ref="C3:E3"/>
    <mergeCell ref="F3:G3"/>
    <mergeCell ref="A5:F5"/>
    <mergeCell ref="A53:G53"/>
    <mergeCell ref="A1:B1"/>
    <mergeCell ref="C1:E1"/>
    <mergeCell ref="F1:G1"/>
    <mergeCell ref="A2:B2"/>
    <mergeCell ref="C2:E2"/>
    <mergeCell ref="F2:G2"/>
  </mergeCells>
  <phoneticPr fontId="3" type="noConversion"/>
  <dataValidations count="2">
    <dataValidation type="list" allowBlank="1" showInputMessage="1" showErrorMessage="1" sqref="G5" xr:uid="{FE1E5F94-533C-4C4D-B942-19089BC413A6}">
      <formula1>INDIRECT("TABLOTSPROJET[NUMEROSLOTS]")</formula1>
    </dataValidation>
    <dataValidation type="list" allowBlank="1" showInputMessage="1" showErrorMessage="1" sqref="C8:C48" xr:uid="{4944CC57-4E8F-B64D-A1C8-D891D97BABD2}">
      <formula1>"u,ens,ml,m2,m3,pm,cis,ft"</formula1>
    </dataValidation>
  </dataValidations>
  <printOptions horizontalCentered="1"/>
  <pageMargins left="0.25" right="0.25" top="0.75" bottom="0.75" header="0.3" footer="0.3"/>
  <pageSetup paperSize="9" orientation="portrait" horizontalDpi="0" verticalDpi="0"/>
  <headerFooter>
    <oddFooter>&amp;L&amp;"Calibri,Normal"&amp;10&amp;K000000&amp;D&amp;C&amp;"Calibri,Normal"&amp;K000000&amp;G&amp;R&amp;"Calibri,Normal"&amp;10&amp;K000000&amp;P</oddFooter>
  </headerFooter>
  <legacyDrawing r:id="rId1"/>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795531-9AED-BE4A-8EEF-95B2AC8304EF}">
  <dimension ref="A1:G71"/>
  <sheetViews>
    <sheetView zoomScale="75" zoomScaleNormal="75" zoomScaleSheetLayoutView="216" workbookViewId="0">
      <selection activeCell="L31" sqref="L31"/>
    </sheetView>
  </sheetViews>
  <sheetFormatPr baseColWidth="10" defaultColWidth="10.75" defaultRowHeight="15"/>
  <cols>
    <col min="1" max="1" width="7.75" style="1" bestFit="1" customWidth="1"/>
    <col min="2" max="2" width="45" style="1" customWidth="1"/>
    <col min="3" max="3" width="3.25" style="1" bestFit="1" customWidth="1"/>
    <col min="4" max="4" width="6.75" style="1" bestFit="1" customWidth="1"/>
    <col min="5" max="5" width="6.25" style="1" bestFit="1" customWidth="1"/>
    <col min="6" max="6" width="11.25" style="1" bestFit="1" customWidth="1"/>
    <col min="7" max="7" width="12.75" style="1" bestFit="1" customWidth="1"/>
    <col min="8" max="8" width="1.75" style="1" customWidth="1"/>
    <col min="9" max="16384" width="10.75" style="1"/>
  </cols>
  <sheetData>
    <row r="1" spans="1:7" ht="25.15" customHeight="1" thickBot="1">
      <c r="A1" s="117" t="str">
        <f>PROJET</f>
        <v>Chambre de métiers et de l'artisanat de Saint-Paul</v>
      </c>
      <c r="B1" s="118"/>
      <c r="C1" s="119" t="s">
        <v>24</v>
      </c>
      <c r="D1" s="120"/>
      <c r="E1" s="120"/>
      <c r="F1" s="121" t="str">
        <f>AFFICHAGEMO</f>
        <v>Direction des Bâtiments et du patrimoine / 6 bis rue Rontaunay 97400 Saint-Denis</v>
      </c>
      <c r="G1" s="122"/>
    </row>
    <row r="2" spans="1:7" ht="25.15" customHeight="1" thickBot="1">
      <c r="A2" s="123" t="str">
        <f>ADRESSEPROJET</f>
        <v>BO 684 - Chaussée Royale</v>
      </c>
      <c r="B2" s="124"/>
      <c r="C2" s="119" t="s">
        <v>25</v>
      </c>
      <c r="D2" s="120"/>
      <c r="E2" s="120"/>
      <c r="F2" s="125" t="s">
        <v>39</v>
      </c>
      <c r="G2" s="126"/>
    </row>
    <row r="3" spans="1:7" ht="25.15" customHeight="1" thickBot="1">
      <c r="A3" s="127" t="str">
        <f>VILLEPROJET</f>
        <v>Saint-Paul</v>
      </c>
      <c r="B3" s="128"/>
      <c r="C3" s="120"/>
      <c r="D3" s="120"/>
      <c r="E3" s="120"/>
      <c r="F3" s="129"/>
      <c r="G3" s="130"/>
    </row>
    <row r="4" spans="1:7" ht="4.9000000000000004" customHeight="1">
      <c r="A4" s="2"/>
      <c r="B4" s="2"/>
      <c r="C4" s="3"/>
      <c r="D4" s="3"/>
      <c r="E4" s="3"/>
      <c r="F4" s="3"/>
      <c r="G4" s="3"/>
    </row>
    <row r="5" spans="1:7" ht="18.75">
      <c r="A5" s="131" t="str">
        <f>'INFO CHANTIER'!B12</f>
        <v>Détail Quantitatif Estimatif</v>
      </c>
      <c r="B5" s="132"/>
      <c r="C5" s="132"/>
      <c r="D5" s="132"/>
      <c r="E5" s="132"/>
      <c r="F5" s="133"/>
      <c r="G5" s="10" t="s">
        <v>16</v>
      </c>
    </row>
    <row r="6" spans="1:7" ht="19.899999999999999" customHeight="1">
      <c r="A6" s="11" t="str">
        <f>CONCATENATE(G5," ","-")</f>
        <v>LOT 7 -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IF(ISBLANK(D8)," ",IF(E8="",(D8*F8),E8*F8))</f>
        <v xml:space="preserve"> </v>
      </c>
    </row>
    <row r="9" spans="1:7" s="7" customFormat="1" ht="11.25">
      <c r="A9" s="15"/>
      <c r="B9" s="16"/>
      <c r="C9" s="17"/>
      <c r="D9" s="17"/>
      <c r="E9" s="17"/>
      <c r="F9" s="18"/>
      <c r="G9" s="19" t="str">
        <f t="shared" ref="G9" si="0">IF(ISBLANK(D9)," ",IF(E9="",(D9*F9),E9*F9))</f>
        <v xml:space="preserve"> </v>
      </c>
    </row>
    <row r="10" spans="1:7" s="7" customFormat="1" ht="11.25">
      <c r="A10" s="15"/>
      <c r="B10" s="16"/>
      <c r="C10" s="17"/>
      <c r="D10" s="17"/>
      <c r="E10" s="17"/>
      <c r="F10" s="18"/>
      <c r="G10" s="19" t="str">
        <f t="shared" ref="G10:G47" si="1">IF(ISBLANK(D10)," ",IF(E10="",(D10*F10),E10*F10))</f>
        <v xml:space="preserve"> </v>
      </c>
    </row>
    <row r="11" spans="1:7" s="7" customFormat="1" ht="11.25">
      <c r="A11" s="15"/>
      <c r="B11" s="16"/>
      <c r="C11" s="17"/>
      <c r="D11" s="17"/>
      <c r="E11" s="17"/>
      <c r="F11" s="18"/>
      <c r="G11" s="19" t="str">
        <f t="shared" si="1"/>
        <v xml:space="preserve"> </v>
      </c>
    </row>
    <row r="12" spans="1:7" s="7" customFormat="1" ht="11.25">
      <c r="A12" s="15"/>
      <c r="B12" s="16"/>
      <c r="C12" s="17"/>
      <c r="D12" s="17"/>
      <c r="E12" s="17"/>
      <c r="F12" s="18"/>
      <c r="G12" s="19" t="str">
        <f t="shared" si="1"/>
        <v xml:space="preserve"> </v>
      </c>
    </row>
    <row r="13" spans="1:7" s="7" customFormat="1" ht="11.25">
      <c r="A13" s="15"/>
      <c r="B13" s="16"/>
      <c r="C13" s="17"/>
      <c r="D13" s="17"/>
      <c r="E13" s="17"/>
      <c r="F13" s="18"/>
      <c r="G13" s="19" t="str">
        <f t="shared" si="1"/>
        <v xml:space="preserve"> </v>
      </c>
    </row>
    <row r="14" spans="1:7" s="7" customFormat="1" ht="11.25">
      <c r="A14" s="15"/>
      <c r="B14" s="16"/>
      <c r="C14" s="17"/>
      <c r="D14" s="17"/>
      <c r="E14" s="17"/>
      <c r="F14" s="18"/>
      <c r="G14" s="19" t="str">
        <f t="shared" si="1"/>
        <v xml:space="preserve"> </v>
      </c>
    </row>
    <row r="15" spans="1:7" s="7" customFormat="1" ht="11.25">
      <c r="A15" s="15"/>
      <c r="B15" s="16"/>
      <c r="C15" s="17"/>
      <c r="D15" s="17"/>
      <c r="E15" s="17"/>
      <c r="F15" s="18"/>
      <c r="G15" s="19" t="str">
        <f t="shared" si="1"/>
        <v xml:space="preserve"> </v>
      </c>
    </row>
    <row r="16" spans="1:7" s="7" customFormat="1" ht="11.25">
      <c r="A16" s="15"/>
      <c r="B16" s="16"/>
      <c r="C16" s="17"/>
      <c r="D16" s="17"/>
      <c r="E16" s="17"/>
      <c r="F16" s="18"/>
      <c r="G16" s="19" t="str">
        <f t="shared" si="1"/>
        <v xml:space="preserve"> </v>
      </c>
    </row>
    <row r="17" spans="1:7" s="7" customFormat="1" ht="11.25">
      <c r="A17" s="15"/>
      <c r="B17" s="16"/>
      <c r="C17" s="17"/>
      <c r="D17" s="17"/>
      <c r="E17" s="17"/>
      <c r="F17" s="18"/>
      <c r="G17" s="19" t="str">
        <f t="shared" si="1"/>
        <v xml:space="preserve"> </v>
      </c>
    </row>
    <row r="18" spans="1:7" s="7" customFormat="1" ht="11.25">
      <c r="A18" s="15"/>
      <c r="B18" s="16"/>
      <c r="C18" s="17"/>
      <c r="D18" s="17"/>
      <c r="E18" s="17"/>
      <c r="F18" s="18"/>
      <c r="G18" s="19" t="str">
        <f t="shared" si="1"/>
        <v xml:space="preserve"> </v>
      </c>
    </row>
    <row r="19" spans="1:7" s="7" customFormat="1" ht="11.25">
      <c r="A19" s="15"/>
      <c r="B19" s="16"/>
      <c r="C19" s="17"/>
      <c r="D19" s="17"/>
      <c r="E19" s="17"/>
      <c r="F19" s="18"/>
      <c r="G19" s="19" t="str">
        <f t="shared" si="1"/>
        <v xml:space="preserve"> </v>
      </c>
    </row>
    <row r="20" spans="1:7" s="7" customFormat="1" ht="11.25">
      <c r="A20" s="15"/>
      <c r="B20" s="16"/>
      <c r="C20" s="17"/>
      <c r="D20" s="17"/>
      <c r="E20" s="17"/>
      <c r="F20" s="18"/>
      <c r="G20" s="19" t="str">
        <f t="shared" si="1"/>
        <v xml:space="preserve"> </v>
      </c>
    </row>
    <row r="21" spans="1:7" s="7" customFormat="1" ht="11.25">
      <c r="A21" s="15"/>
      <c r="B21" s="16"/>
      <c r="C21" s="17"/>
      <c r="D21" s="17"/>
      <c r="E21" s="17"/>
      <c r="F21" s="18"/>
      <c r="G21" s="19" t="str">
        <f t="shared" si="1"/>
        <v xml:space="preserve"> </v>
      </c>
    </row>
    <row r="22" spans="1:7" s="7" customFormat="1" ht="11.25">
      <c r="A22" s="15"/>
      <c r="B22" s="16"/>
      <c r="C22" s="17"/>
      <c r="D22" s="17"/>
      <c r="E22" s="17"/>
      <c r="F22" s="18"/>
      <c r="G22" s="19" t="str">
        <f t="shared" si="1"/>
        <v xml:space="preserve"> </v>
      </c>
    </row>
    <row r="23" spans="1:7" s="7" customFormat="1" ht="11.25">
      <c r="A23" s="15"/>
      <c r="B23" s="16"/>
      <c r="C23" s="17"/>
      <c r="D23" s="17"/>
      <c r="E23" s="17"/>
      <c r="F23" s="18"/>
      <c r="G23" s="19" t="str">
        <f t="shared" si="1"/>
        <v xml:space="preserve"> </v>
      </c>
    </row>
    <row r="24" spans="1:7" s="7" customFormat="1" ht="11.25">
      <c r="A24" s="15"/>
      <c r="B24" s="16"/>
      <c r="C24" s="17"/>
      <c r="D24" s="17"/>
      <c r="E24" s="17"/>
      <c r="F24" s="18"/>
      <c r="G24" s="19" t="str">
        <f t="shared" si="1"/>
        <v xml:space="preserve"> </v>
      </c>
    </row>
    <row r="25" spans="1:7" s="7" customFormat="1" ht="11.25">
      <c r="A25" s="15"/>
      <c r="B25" s="16"/>
      <c r="C25" s="17"/>
      <c r="D25" s="17"/>
      <c r="E25" s="17"/>
      <c r="F25" s="18"/>
      <c r="G25" s="19" t="str">
        <f t="shared" si="1"/>
        <v xml:space="preserve"> </v>
      </c>
    </row>
    <row r="26" spans="1:7" s="7" customFormat="1" ht="11.25">
      <c r="A26" s="15"/>
      <c r="B26" s="16"/>
      <c r="C26" s="17"/>
      <c r="D26" s="17"/>
      <c r="E26" s="17"/>
      <c r="F26" s="18"/>
      <c r="G26" s="19" t="str">
        <f t="shared" si="1"/>
        <v xml:space="preserve"> </v>
      </c>
    </row>
    <row r="27" spans="1:7" s="7" customFormat="1" ht="11.25">
      <c r="A27" s="15"/>
      <c r="B27" s="16"/>
      <c r="C27" s="17"/>
      <c r="D27" s="17"/>
      <c r="E27" s="17"/>
      <c r="F27" s="18"/>
      <c r="G27" s="19" t="str">
        <f t="shared" si="1"/>
        <v xml:space="preserve"> </v>
      </c>
    </row>
    <row r="28" spans="1:7" s="7" customFormat="1" ht="11.25">
      <c r="A28" s="15"/>
      <c r="B28" s="16"/>
      <c r="C28" s="17"/>
      <c r="D28" s="17"/>
      <c r="E28" s="17"/>
      <c r="F28" s="18"/>
      <c r="G28" s="19" t="str">
        <f t="shared" si="1"/>
        <v xml:space="preserve"> </v>
      </c>
    </row>
    <row r="29" spans="1:7" s="7" customFormat="1" ht="11.25">
      <c r="A29" s="15"/>
      <c r="B29" s="16"/>
      <c r="C29" s="17"/>
      <c r="D29" s="17"/>
      <c r="E29" s="17"/>
      <c r="F29" s="18"/>
      <c r="G29" s="19" t="str">
        <f t="shared" si="1"/>
        <v xml:space="preserve"> </v>
      </c>
    </row>
    <row r="30" spans="1:7" s="7" customFormat="1" ht="11.25">
      <c r="A30" s="15"/>
      <c r="B30" s="16"/>
      <c r="C30" s="17"/>
      <c r="D30" s="17"/>
      <c r="E30" s="17"/>
      <c r="F30" s="18"/>
      <c r="G30" s="19" t="str">
        <f t="shared" si="1"/>
        <v xml:space="preserve"> </v>
      </c>
    </row>
    <row r="31" spans="1:7" s="7" customFormat="1" ht="11.25">
      <c r="A31" s="15"/>
      <c r="B31" s="16"/>
      <c r="C31" s="17"/>
      <c r="D31" s="17"/>
      <c r="E31" s="17"/>
      <c r="F31" s="18"/>
      <c r="G31" s="19" t="str">
        <f t="shared" si="1"/>
        <v xml:space="preserve"> </v>
      </c>
    </row>
    <row r="32" spans="1:7" s="7" customFormat="1" ht="11.25">
      <c r="A32" s="15"/>
      <c r="B32" s="16"/>
      <c r="C32" s="17"/>
      <c r="D32" s="17"/>
      <c r="E32" s="17"/>
      <c r="F32" s="18"/>
      <c r="G32" s="19" t="str">
        <f t="shared" si="1"/>
        <v xml:space="preserve"> </v>
      </c>
    </row>
    <row r="33" spans="1:7" s="7" customFormat="1" ht="11.25">
      <c r="A33" s="15"/>
      <c r="B33" s="16"/>
      <c r="C33" s="17"/>
      <c r="D33" s="17"/>
      <c r="E33" s="17"/>
      <c r="F33" s="18"/>
      <c r="G33" s="19" t="str">
        <f t="shared" si="1"/>
        <v xml:space="preserve"> </v>
      </c>
    </row>
    <row r="34" spans="1:7" s="7" customFormat="1" ht="11.25">
      <c r="A34" s="15"/>
      <c r="B34" s="16"/>
      <c r="C34" s="17"/>
      <c r="D34" s="17"/>
      <c r="E34" s="17"/>
      <c r="F34" s="18"/>
      <c r="G34" s="19" t="str">
        <f t="shared" si="1"/>
        <v xml:space="preserve"> </v>
      </c>
    </row>
    <row r="35" spans="1:7" s="7" customFormat="1" ht="11.25">
      <c r="A35" s="15"/>
      <c r="B35" s="16"/>
      <c r="C35" s="17"/>
      <c r="D35" s="17"/>
      <c r="E35" s="17"/>
      <c r="F35" s="18"/>
      <c r="G35" s="19" t="str">
        <f t="shared" si="1"/>
        <v xml:space="preserve"> </v>
      </c>
    </row>
    <row r="36" spans="1:7" s="7" customFormat="1" ht="11.25">
      <c r="A36" s="15"/>
      <c r="B36" s="16"/>
      <c r="C36" s="17"/>
      <c r="D36" s="17"/>
      <c r="E36" s="17"/>
      <c r="F36" s="18"/>
      <c r="G36" s="19" t="str">
        <f t="shared" si="1"/>
        <v xml:space="preserve"> </v>
      </c>
    </row>
    <row r="37" spans="1:7" s="7" customFormat="1" ht="11.25">
      <c r="A37" s="15"/>
      <c r="B37" s="16"/>
      <c r="C37" s="17"/>
      <c r="D37" s="17"/>
      <c r="E37" s="17"/>
      <c r="F37" s="18"/>
      <c r="G37" s="19" t="str">
        <f t="shared" si="1"/>
        <v xml:space="preserve"> </v>
      </c>
    </row>
    <row r="38" spans="1:7" s="7" customFormat="1" ht="11.25">
      <c r="A38" s="15"/>
      <c r="B38" s="16"/>
      <c r="C38" s="17"/>
      <c r="D38" s="17"/>
      <c r="E38" s="17"/>
      <c r="F38" s="18"/>
      <c r="G38" s="19" t="str">
        <f t="shared" si="1"/>
        <v xml:space="preserve"> </v>
      </c>
    </row>
    <row r="39" spans="1:7" s="7" customFormat="1" ht="11.25">
      <c r="A39" s="15"/>
      <c r="B39" s="16"/>
      <c r="C39" s="17"/>
      <c r="D39" s="17"/>
      <c r="E39" s="17"/>
      <c r="F39" s="18"/>
      <c r="G39" s="19" t="str">
        <f t="shared" si="1"/>
        <v xml:space="preserve"> </v>
      </c>
    </row>
    <row r="40" spans="1:7" s="7" customFormat="1" ht="11.25">
      <c r="A40" s="15"/>
      <c r="B40" s="16"/>
      <c r="C40" s="17"/>
      <c r="D40" s="17"/>
      <c r="E40" s="17"/>
      <c r="F40" s="18"/>
      <c r="G40" s="19" t="str">
        <f t="shared" si="1"/>
        <v xml:space="preserve"> </v>
      </c>
    </row>
    <row r="41" spans="1:7" s="7" customFormat="1" ht="11.25">
      <c r="A41" s="15"/>
      <c r="B41" s="16"/>
      <c r="C41" s="17"/>
      <c r="D41" s="17"/>
      <c r="E41" s="17"/>
      <c r="F41" s="18"/>
      <c r="G41" s="19" t="str">
        <f t="shared" si="1"/>
        <v xml:space="preserve"> </v>
      </c>
    </row>
    <row r="42" spans="1:7" s="7" customFormat="1" ht="11.25">
      <c r="A42" s="15"/>
      <c r="B42" s="16"/>
      <c r="C42" s="17"/>
      <c r="D42" s="17"/>
      <c r="E42" s="17"/>
      <c r="F42" s="18"/>
      <c r="G42" s="19" t="str">
        <f t="shared" si="1"/>
        <v xml:space="preserve"> </v>
      </c>
    </row>
    <row r="43" spans="1:7" s="7" customFormat="1" ht="11.25">
      <c r="A43" s="15"/>
      <c r="B43" s="16"/>
      <c r="C43" s="17"/>
      <c r="D43" s="17"/>
      <c r="E43" s="17"/>
      <c r="F43" s="18"/>
      <c r="G43" s="19" t="str">
        <f t="shared" si="1"/>
        <v xml:space="preserve"> </v>
      </c>
    </row>
    <row r="44" spans="1:7" s="7" customFormat="1" ht="11.25">
      <c r="A44" s="15"/>
      <c r="B44" s="16"/>
      <c r="C44" s="17"/>
      <c r="D44" s="17"/>
      <c r="E44" s="17"/>
      <c r="F44" s="18"/>
      <c r="G44" s="19" t="str">
        <f t="shared" si="1"/>
        <v xml:space="preserve"> </v>
      </c>
    </row>
    <row r="45" spans="1:7" s="7" customFormat="1" ht="11.25">
      <c r="A45" s="15"/>
      <c r="B45" s="16"/>
      <c r="C45" s="17"/>
      <c r="D45" s="17"/>
      <c r="E45" s="17"/>
      <c r="F45" s="18"/>
      <c r="G45" s="19" t="str">
        <f t="shared" si="1"/>
        <v xml:space="preserve"> </v>
      </c>
    </row>
    <row r="46" spans="1:7" s="7" customFormat="1" ht="11.25">
      <c r="A46" s="15"/>
      <c r="B46" s="16"/>
      <c r="C46" s="17"/>
      <c r="D46" s="17"/>
      <c r="E46" s="17"/>
      <c r="F46" s="18"/>
      <c r="G46" s="19" t="str">
        <f t="shared" si="1"/>
        <v xml:space="preserve"> </v>
      </c>
    </row>
    <row r="47" spans="1:7" s="7" customFormat="1" ht="11.25">
      <c r="A47" s="15"/>
      <c r="B47" s="16"/>
      <c r="C47" s="17"/>
      <c r="D47" s="17"/>
      <c r="E47" s="17"/>
      <c r="F47" s="18"/>
      <c r="G47" s="19" t="str">
        <f t="shared" si="1"/>
        <v xml:space="preserve"> </v>
      </c>
    </row>
    <row r="48" spans="1:7" s="7" customFormat="1" ht="11.25">
      <c r="A48" s="15"/>
      <c r="B48" s="16"/>
      <c r="C48" s="17"/>
      <c r="D48" s="17"/>
      <c r="E48" s="17"/>
      <c r="F48" s="18"/>
      <c r="G48" s="19" t="str">
        <f t="shared" ref="G48" si="2">IF(ISBLANK(D48)," ",IF(E48="",(D48*F48),E48*F48))</f>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34" t="s">
        <v>28</v>
      </c>
      <c r="B53" s="135"/>
      <c r="C53" s="135"/>
      <c r="D53" s="135"/>
      <c r="E53" s="135"/>
      <c r="F53" s="135"/>
      <c r="G53" s="136"/>
    </row>
    <row r="54" spans="1:7">
      <c r="A54" s="4"/>
    </row>
    <row r="55" spans="1:7" ht="94.15" customHeight="1">
      <c r="A55" s="4"/>
    </row>
    <row r="56" spans="1:7">
      <c r="A56" s="4"/>
    </row>
    <row r="57" spans="1:7">
      <c r="A57" s="4"/>
    </row>
    <row r="58" spans="1:7" ht="94.15" customHeight="1">
      <c r="A58" s="4"/>
    </row>
    <row r="59" spans="1:7">
      <c r="A59" s="4"/>
    </row>
    <row r="60" spans="1:7">
      <c r="A60" s="4"/>
    </row>
    <row r="61" spans="1:7" ht="94.15" customHeight="1">
      <c r="A61" s="4"/>
    </row>
    <row r="62" spans="1:7">
      <c r="A62" s="4"/>
    </row>
    <row r="63" spans="1:7">
      <c r="A63" s="4"/>
    </row>
    <row r="64" spans="1:7" ht="94.1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3:B3"/>
    <mergeCell ref="C3:E3"/>
    <mergeCell ref="F3:G3"/>
    <mergeCell ref="A5:F5"/>
    <mergeCell ref="A53:G53"/>
    <mergeCell ref="A1:B1"/>
    <mergeCell ref="C1:E1"/>
    <mergeCell ref="F1:G1"/>
    <mergeCell ref="A2:B2"/>
    <mergeCell ref="C2:E2"/>
    <mergeCell ref="F2:G2"/>
  </mergeCells>
  <phoneticPr fontId="3" type="noConversion"/>
  <dataValidations disablePrompts="1" count="2">
    <dataValidation type="list" allowBlank="1" showInputMessage="1" showErrorMessage="1" sqref="G5" xr:uid="{4327EBFE-EB5E-E740-83AD-62FC33643D55}">
      <formula1>INDIRECT("TABLOTSPROJET[NUMEROSLOTS]")</formula1>
    </dataValidation>
    <dataValidation type="list" allowBlank="1" showInputMessage="1" showErrorMessage="1" sqref="C8:C48" xr:uid="{D147028B-491A-CD45-9639-12CA966B4C05}">
      <formula1>"u,ens,ml,m2,m3,pm,cis,ft"</formula1>
    </dataValidation>
  </dataValidations>
  <printOptions horizontalCentered="1"/>
  <pageMargins left="0.25" right="0.25" top="0.75" bottom="0.75" header="0.3" footer="0.3"/>
  <pageSetup paperSize="9" orientation="portrait" horizontalDpi="0" verticalDpi="0"/>
  <headerFooter>
    <oddFooter>&amp;L&amp;"Calibri,Normal"&amp;10&amp;K000000&amp;D&amp;C&amp;"Calibri,Normal"&amp;K000000&amp;G&amp;R&amp;"Calibri,Normal"&amp;10&amp;K000000&amp;P</oddFooter>
  </headerFooter>
  <legacyDrawing r:id="rId1"/>
  <legacyDrawingHF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EF3E7-B09F-B14C-BA6D-7E4A44A70258}">
  <dimension ref="A1:G71"/>
  <sheetViews>
    <sheetView zoomScale="75" zoomScaleNormal="75" zoomScaleSheetLayoutView="216" workbookViewId="0">
      <selection activeCell="L31" sqref="L31"/>
    </sheetView>
  </sheetViews>
  <sheetFormatPr baseColWidth="10" defaultColWidth="10.75" defaultRowHeight="15"/>
  <cols>
    <col min="1" max="1" width="7.75" style="1" bestFit="1" customWidth="1"/>
    <col min="2" max="2" width="45" style="1" customWidth="1"/>
    <col min="3" max="3" width="3.25" style="1" bestFit="1" customWidth="1"/>
    <col min="4" max="4" width="6.75" style="1" bestFit="1" customWidth="1"/>
    <col min="5" max="5" width="6.25" style="1" bestFit="1" customWidth="1"/>
    <col min="6" max="6" width="11.25" style="1" bestFit="1" customWidth="1"/>
    <col min="7" max="7" width="12.75" style="1" bestFit="1" customWidth="1"/>
    <col min="8" max="8" width="1.75" style="1" customWidth="1"/>
    <col min="9" max="16384" width="10.75" style="1"/>
  </cols>
  <sheetData>
    <row r="1" spans="1:7" ht="25.15" customHeight="1" thickBot="1">
      <c r="A1" s="117" t="str">
        <f>PROJET</f>
        <v>Chambre de métiers et de l'artisanat de Saint-Paul</v>
      </c>
      <c r="B1" s="118"/>
      <c r="C1" s="119" t="s">
        <v>24</v>
      </c>
      <c r="D1" s="120"/>
      <c r="E1" s="120"/>
      <c r="F1" s="121" t="str">
        <f>AFFICHAGEMO</f>
        <v>Direction des Bâtiments et du patrimoine / 6 bis rue Rontaunay 97400 Saint-Denis</v>
      </c>
      <c r="G1" s="122"/>
    </row>
    <row r="2" spans="1:7" ht="25.15" customHeight="1" thickBot="1">
      <c r="A2" s="123" t="str">
        <f>ADRESSEPROJET</f>
        <v>BO 684 - Chaussée Royale</v>
      </c>
      <c r="B2" s="124"/>
      <c r="C2" s="119" t="s">
        <v>25</v>
      </c>
      <c r="D2" s="120"/>
      <c r="E2" s="120"/>
      <c r="F2" s="125" t="s">
        <v>39</v>
      </c>
      <c r="G2" s="126"/>
    </row>
    <row r="3" spans="1:7" ht="25.15" customHeight="1" thickBot="1">
      <c r="A3" s="127" t="str">
        <f>VILLEPROJET</f>
        <v>Saint-Paul</v>
      </c>
      <c r="B3" s="128"/>
      <c r="C3" s="120"/>
      <c r="D3" s="120"/>
      <c r="E3" s="120"/>
      <c r="F3" s="129"/>
      <c r="G3" s="130"/>
    </row>
    <row r="4" spans="1:7" ht="4.9000000000000004" customHeight="1">
      <c r="A4" s="2"/>
      <c r="B4" s="2"/>
      <c r="C4" s="3"/>
      <c r="D4" s="3"/>
      <c r="E4" s="3"/>
      <c r="F4" s="3"/>
      <c r="G4" s="3"/>
    </row>
    <row r="5" spans="1:7" ht="18.75">
      <c r="A5" s="131" t="str">
        <f>'INFO CHANTIER'!B12</f>
        <v>Détail Quantitatif Estimatif</v>
      </c>
      <c r="B5" s="132"/>
      <c r="C5" s="132"/>
      <c r="D5" s="132"/>
      <c r="E5" s="132"/>
      <c r="F5" s="133"/>
      <c r="G5" s="10" t="s">
        <v>17</v>
      </c>
    </row>
    <row r="6" spans="1:7" ht="19.899999999999999" customHeight="1">
      <c r="A6" s="11" t="str">
        <f>CONCATENATE(G5," ","-")</f>
        <v>LOT 8 -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IF(ISBLANK(D8)," ",IF(E8="",(D8*F8),E8*F8))</f>
        <v xml:space="preserve"> </v>
      </c>
    </row>
    <row r="9" spans="1:7" s="7" customFormat="1" ht="11.25">
      <c r="A9" s="15"/>
      <c r="B9" s="16"/>
      <c r="C9" s="17"/>
      <c r="D9" s="17"/>
      <c r="E9" s="17"/>
      <c r="F9" s="18"/>
      <c r="G9" s="19" t="str">
        <f t="shared" ref="G9" si="0">IF(ISBLANK(D9)," ",IF(E9="",(D9*F9),E9*F9))</f>
        <v xml:space="preserve"> </v>
      </c>
    </row>
    <row r="10" spans="1:7" s="7" customFormat="1" ht="11.25">
      <c r="A10" s="15"/>
      <c r="B10" s="16"/>
      <c r="C10" s="17"/>
      <c r="D10" s="17"/>
      <c r="E10" s="17"/>
      <c r="F10" s="18"/>
      <c r="G10" s="19" t="str">
        <f t="shared" ref="G10:G48" si="1">IF(ISBLANK(D10)," ",IF(E10="",(D10*F10),E10*F10))</f>
        <v xml:space="preserve"> </v>
      </c>
    </row>
    <row r="11" spans="1:7" s="7" customFormat="1" ht="11.25">
      <c r="A11" s="15"/>
      <c r="B11" s="16"/>
      <c r="C11" s="17"/>
      <c r="D11" s="17"/>
      <c r="E11" s="17"/>
      <c r="F11" s="18"/>
      <c r="G11" s="19" t="str">
        <f t="shared" si="1"/>
        <v xml:space="preserve"> </v>
      </c>
    </row>
    <row r="12" spans="1:7" s="7" customFormat="1" ht="11.25">
      <c r="A12" s="15"/>
      <c r="B12" s="16"/>
      <c r="C12" s="17"/>
      <c r="D12" s="17"/>
      <c r="E12" s="17"/>
      <c r="F12" s="18"/>
      <c r="G12" s="19" t="str">
        <f t="shared" si="1"/>
        <v xml:space="preserve"> </v>
      </c>
    </row>
    <row r="13" spans="1:7" s="7" customFormat="1" ht="11.25">
      <c r="A13" s="15"/>
      <c r="B13" s="16"/>
      <c r="C13" s="17"/>
      <c r="D13" s="17"/>
      <c r="E13" s="17"/>
      <c r="F13" s="18"/>
      <c r="G13" s="19" t="str">
        <f t="shared" si="1"/>
        <v xml:space="preserve"> </v>
      </c>
    </row>
    <row r="14" spans="1:7" s="7" customFormat="1" ht="11.25">
      <c r="A14" s="15"/>
      <c r="B14" s="16"/>
      <c r="C14" s="17"/>
      <c r="D14" s="17"/>
      <c r="E14" s="17"/>
      <c r="F14" s="18"/>
      <c r="G14" s="19" t="str">
        <f t="shared" si="1"/>
        <v xml:space="preserve"> </v>
      </c>
    </row>
    <row r="15" spans="1:7" s="7" customFormat="1" ht="11.25">
      <c r="A15" s="15"/>
      <c r="B15" s="16"/>
      <c r="C15" s="17"/>
      <c r="D15" s="17"/>
      <c r="E15" s="17"/>
      <c r="F15" s="18"/>
      <c r="G15" s="19" t="str">
        <f t="shared" si="1"/>
        <v xml:space="preserve"> </v>
      </c>
    </row>
    <row r="16" spans="1:7" s="7" customFormat="1" ht="11.25">
      <c r="A16" s="15"/>
      <c r="B16" s="16"/>
      <c r="C16" s="17"/>
      <c r="D16" s="17"/>
      <c r="E16" s="17"/>
      <c r="F16" s="18"/>
      <c r="G16" s="19" t="str">
        <f t="shared" si="1"/>
        <v xml:space="preserve"> </v>
      </c>
    </row>
    <row r="17" spans="1:7" s="7" customFormat="1" ht="11.25">
      <c r="A17" s="15"/>
      <c r="B17" s="16"/>
      <c r="C17" s="17"/>
      <c r="D17" s="17"/>
      <c r="E17" s="17"/>
      <c r="F17" s="18"/>
      <c r="G17" s="19" t="str">
        <f t="shared" si="1"/>
        <v xml:space="preserve"> </v>
      </c>
    </row>
    <row r="18" spans="1:7" s="7" customFormat="1" ht="11.25">
      <c r="A18" s="15"/>
      <c r="B18" s="16"/>
      <c r="C18" s="17"/>
      <c r="D18" s="17"/>
      <c r="E18" s="17"/>
      <c r="F18" s="18"/>
      <c r="G18" s="19" t="str">
        <f t="shared" si="1"/>
        <v xml:space="preserve"> </v>
      </c>
    </row>
    <row r="19" spans="1:7" s="7" customFormat="1" ht="11.25">
      <c r="A19" s="15"/>
      <c r="B19" s="16"/>
      <c r="C19" s="17"/>
      <c r="D19" s="17"/>
      <c r="E19" s="17"/>
      <c r="F19" s="18"/>
      <c r="G19" s="19" t="str">
        <f t="shared" si="1"/>
        <v xml:space="preserve"> </v>
      </c>
    </row>
    <row r="20" spans="1:7" s="7" customFormat="1" ht="11.25">
      <c r="A20" s="15"/>
      <c r="B20" s="16"/>
      <c r="C20" s="17"/>
      <c r="D20" s="17"/>
      <c r="E20" s="17"/>
      <c r="F20" s="18"/>
      <c r="G20" s="19" t="str">
        <f t="shared" si="1"/>
        <v xml:space="preserve"> </v>
      </c>
    </row>
    <row r="21" spans="1:7" s="7" customFormat="1" ht="11.25">
      <c r="A21" s="15"/>
      <c r="B21" s="16"/>
      <c r="C21" s="17"/>
      <c r="D21" s="17"/>
      <c r="E21" s="17"/>
      <c r="F21" s="18"/>
      <c r="G21" s="19" t="str">
        <f t="shared" si="1"/>
        <v xml:space="preserve"> </v>
      </c>
    </row>
    <row r="22" spans="1:7" s="7" customFormat="1" ht="11.25">
      <c r="A22" s="15"/>
      <c r="B22" s="16"/>
      <c r="C22" s="17"/>
      <c r="D22" s="17"/>
      <c r="E22" s="17"/>
      <c r="F22" s="18"/>
      <c r="G22" s="19" t="str">
        <f t="shared" si="1"/>
        <v xml:space="preserve"> </v>
      </c>
    </row>
    <row r="23" spans="1:7" s="7" customFormat="1" ht="11.25">
      <c r="A23" s="15"/>
      <c r="B23" s="16"/>
      <c r="C23" s="17"/>
      <c r="D23" s="17"/>
      <c r="E23" s="17"/>
      <c r="F23" s="18"/>
      <c r="G23" s="19" t="str">
        <f t="shared" si="1"/>
        <v xml:space="preserve"> </v>
      </c>
    </row>
    <row r="24" spans="1:7" s="7" customFormat="1" ht="11.25">
      <c r="A24" s="15"/>
      <c r="B24" s="16"/>
      <c r="C24" s="17"/>
      <c r="D24" s="17"/>
      <c r="E24" s="17"/>
      <c r="F24" s="18"/>
      <c r="G24" s="19" t="str">
        <f t="shared" si="1"/>
        <v xml:space="preserve"> </v>
      </c>
    </row>
    <row r="25" spans="1:7" s="7" customFormat="1" ht="11.25">
      <c r="A25" s="15"/>
      <c r="B25" s="16"/>
      <c r="C25" s="17"/>
      <c r="D25" s="17"/>
      <c r="E25" s="17"/>
      <c r="F25" s="18"/>
      <c r="G25" s="19" t="str">
        <f t="shared" si="1"/>
        <v xml:space="preserve"> </v>
      </c>
    </row>
    <row r="26" spans="1:7" s="7" customFormat="1" ht="11.25">
      <c r="A26" s="15"/>
      <c r="B26" s="16"/>
      <c r="C26" s="17"/>
      <c r="D26" s="17"/>
      <c r="E26" s="17"/>
      <c r="F26" s="18"/>
      <c r="G26" s="19" t="str">
        <f t="shared" si="1"/>
        <v xml:space="preserve"> </v>
      </c>
    </row>
    <row r="27" spans="1:7" s="7" customFormat="1" ht="11.25">
      <c r="A27" s="15"/>
      <c r="B27" s="16"/>
      <c r="C27" s="17"/>
      <c r="D27" s="17"/>
      <c r="E27" s="17"/>
      <c r="F27" s="18"/>
      <c r="G27" s="19" t="str">
        <f t="shared" si="1"/>
        <v xml:space="preserve"> </v>
      </c>
    </row>
    <row r="28" spans="1:7" s="7" customFormat="1" ht="11.25">
      <c r="A28" s="15"/>
      <c r="B28" s="16"/>
      <c r="C28" s="17"/>
      <c r="D28" s="17"/>
      <c r="E28" s="17"/>
      <c r="F28" s="18"/>
      <c r="G28" s="19" t="str">
        <f t="shared" si="1"/>
        <v xml:space="preserve"> </v>
      </c>
    </row>
    <row r="29" spans="1:7" s="7" customFormat="1" ht="11.25">
      <c r="A29" s="15"/>
      <c r="B29" s="16"/>
      <c r="C29" s="17"/>
      <c r="D29" s="17"/>
      <c r="E29" s="17"/>
      <c r="F29" s="18"/>
      <c r="G29" s="19" t="str">
        <f t="shared" si="1"/>
        <v xml:space="preserve"> </v>
      </c>
    </row>
    <row r="30" spans="1:7" s="7" customFormat="1" ht="11.25">
      <c r="A30" s="15"/>
      <c r="B30" s="16"/>
      <c r="C30" s="17"/>
      <c r="D30" s="17"/>
      <c r="E30" s="17"/>
      <c r="F30" s="18"/>
      <c r="G30" s="19" t="str">
        <f t="shared" si="1"/>
        <v xml:space="preserve"> </v>
      </c>
    </row>
    <row r="31" spans="1:7" s="7" customFormat="1" ht="11.25">
      <c r="A31" s="15"/>
      <c r="B31" s="16"/>
      <c r="C31" s="17"/>
      <c r="D31" s="17"/>
      <c r="E31" s="17"/>
      <c r="F31" s="18"/>
      <c r="G31" s="19" t="str">
        <f t="shared" si="1"/>
        <v xml:space="preserve"> </v>
      </c>
    </row>
    <row r="32" spans="1:7" s="7" customFormat="1" ht="11.25">
      <c r="A32" s="15"/>
      <c r="B32" s="16"/>
      <c r="C32" s="17"/>
      <c r="D32" s="17"/>
      <c r="E32" s="17"/>
      <c r="F32" s="18"/>
      <c r="G32" s="19" t="str">
        <f t="shared" si="1"/>
        <v xml:space="preserve"> </v>
      </c>
    </row>
    <row r="33" spans="1:7" s="7" customFormat="1" ht="11.25">
      <c r="A33" s="15"/>
      <c r="B33" s="16"/>
      <c r="C33" s="17"/>
      <c r="D33" s="17"/>
      <c r="E33" s="17"/>
      <c r="F33" s="18"/>
      <c r="G33" s="19" t="str">
        <f t="shared" si="1"/>
        <v xml:space="preserve"> </v>
      </c>
    </row>
    <row r="34" spans="1:7" s="7" customFormat="1" ht="11.25">
      <c r="A34" s="15"/>
      <c r="B34" s="16"/>
      <c r="C34" s="17"/>
      <c r="D34" s="17"/>
      <c r="E34" s="17"/>
      <c r="F34" s="18"/>
      <c r="G34" s="19" t="str">
        <f t="shared" si="1"/>
        <v xml:space="preserve"> </v>
      </c>
    </row>
    <row r="35" spans="1:7" s="7" customFormat="1" ht="11.25">
      <c r="A35" s="15"/>
      <c r="B35" s="16"/>
      <c r="C35" s="17"/>
      <c r="D35" s="17"/>
      <c r="E35" s="17"/>
      <c r="F35" s="18"/>
      <c r="G35" s="19" t="str">
        <f t="shared" si="1"/>
        <v xml:space="preserve"> </v>
      </c>
    </row>
    <row r="36" spans="1:7" s="7" customFormat="1" ht="11.25">
      <c r="A36" s="15"/>
      <c r="B36" s="16"/>
      <c r="C36" s="17"/>
      <c r="D36" s="17"/>
      <c r="E36" s="17"/>
      <c r="F36" s="18"/>
      <c r="G36" s="19" t="str">
        <f t="shared" si="1"/>
        <v xml:space="preserve"> </v>
      </c>
    </row>
    <row r="37" spans="1:7" s="7" customFormat="1" ht="11.25">
      <c r="A37" s="15"/>
      <c r="B37" s="16"/>
      <c r="C37" s="17"/>
      <c r="D37" s="17"/>
      <c r="E37" s="17"/>
      <c r="F37" s="18"/>
      <c r="G37" s="19" t="str">
        <f t="shared" si="1"/>
        <v xml:space="preserve"> </v>
      </c>
    </row>
    <row r="38" spans="1:7" s="7" customFormat="1" ht="11.25">
      <c r="A38" s="15"/>
      <c r="B38" s="16"/>
      <c r="C38" s="17"/>
      <c r="D38" s="17"/>
      <c r="E38" s="17"/>
      <c r="F38" s="18"/>
      <c r="G38" s="19" t="str">
        <f t="shared" si="1"/>
        <v xml:space="preserve"> </v>
      </c>
    </row>
    <row r="39" spans="1:7" s="7" customFormat="1" ht="11.25">
      <c r="A39" s="15"/>
      <c r="B39" s="16"/>
      <c r="C39" s="17"/>
      <c r="D39" s="17"/>
      <c r="E39" s="17"/>
      <c r="F39" s="18"/>
      <c r="G39" s="19" t="str">
        <f t="shared" si="1"/>
        <v xml:space="preserve"> </v>
      </c>
    </row>
    <row r="40" spans="1:7" s="7" customFormat="1" ht="11.25">
      <c r="A40" s="15"/>
      <c r="B40" s="16"/>
      <c r="C40" s="17"/>
      <c r="D40" s="17"/>
      <c r="E40" s="17"/>
      <c r="F40" s="18"/>
      <c r="G40" s="19" t="str">
        <f t="shared" si="1"/>
        <v xml:space="preserve"> </v>
      </c>
    </row>
    <row r="41" spans="1:7" s="7" customFormat="1" ht="11.25">
      <c r="A41" s="15"/>
      <c r="B41" s="16"/>
      <c r="C41" s="17"/>
      <c r="D41" s="17"/>
      <c r="E41" s="17"/>
      <c r="F41" s="18"/>
      <c r="G41" s="19" t="str">
        <f t="shared" si="1"/>
        <v xml:space="preserve"> </v>
      </c>
    </row>
    <row r="42" spans="1:7" s="7" customFormat="1" ht="11.25">
      <c r="A42" s="15"/>
      <c r="B42" s="16"/>
      <c r="C42" s="17"/>
      <c r="D42" s="17"/>
      <c r="E42" s="17"/>
      <c r="F42" s="18"/>
      <c r="G42" s="19" t="str">
        <f t="shared" si="1"/>
        <v xml:space="preserve"> </v>
      </c>
    </row>
    <row r="43" spans="1:7" s="7" customFormat="1" ht="11.25">
      <c r="A43" s="15"/>
      <c r="B43" s="16"/>
      <c r="C43" s="17"/>
      <c r="D43" s="17"/>
      <c r="E43" s="17"/>
      <c r="F43" s="18"/>
      <c r="G43" s="19" t="str">
        <f t="shared" si="1"/>
        <v xml:space="preserve"> </v>
      </c>
    </row>
    <row r="44" spans="1:7" s="7" customFormat="1" ht="11.25">
      <c r="A44" s="15"/>
      <c r="B44" s="16"/>
      <c r="C44" s="17"/>
      <c r="D44" s="17"/>
      <c r="E44" s="17"/>
      <c r="F44" s="18"/>
      <c r="G44" s="19" t="str">
        <f t="shared" si="1"/>
        <v xml:space="preserve"> </v>
      </c>
    </row>
    <row r="45" spans="1:7" s="7" customFormat="1" ht="11.25">
      <c r="A45" s="15"/>
      <c r="B45" s="16"/>
      <c r="C45" s="17"/>
      <c r="D45" s="17"/>
      <c r="E45" s="17"/>
      <c r="F45" s="18"/>
      <c r="G45" s="19" t="str">
        <f t="shared" si="1"/>
        <v xml:space="preserve"> </v>
      </c>
    </row>
    <row r="46" spans="1:7" s="7" customFormat="1" ht="11.25">
      <c r="A46" s="15"/>
      <c r="B46" s="16"/>
      <c r="C46" s="17"/>
      <c r="D46" s="17"/>
      <c r="E46" s="17"/>
      <c r="F46" s="18"/>
      <c r="G46" s="19" t="str">
        <f t="shared" si="1"/>
        <v xml:space="preserve"> </v>
      </c>
    </row>
    <row r="47" spans="1:7" s="7" customFormat="1" ht="11.25">
      <c r="A47" s="15"/>
      <c r="B47" s="16"/>
      <c r="C47" s="17"/>
      <c r="D47" s="17"/>
      <c r="E47" s="17"/>
      <c r="F47" s="18"/>
      <c r="G47" s="19" t="str">
        <f t="shared" si="1"/>
        <v xml:space="preserve"> </v>
      </c>
    </row>
    <row r="48" spans="1:7" s="7" customFormat="1" ht="11.25">
      <c r="A48" s="15"/>
      <c r="B48" s="16"/>
      <c r="C48" s="17"/>
      <c r="D48" s="17"/>
      <c r="E48" s="17"/>
      <c r="F48" s="18"/>
      <c r="G48" s="19" t="str">
        <f t="shared" si="1"/>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34" t="s">
        <v>28</v>
      </c>
      <c r="B53" s="135"/>
      <c r="C53" s="135"/>
      <c r="D53" s="135"/>
      <c r="E53" s="135"/>
      <c r="F53" s="135"/>
      <c r="G53" s="136"/>
    </row>
    <row r="54" spans="1:7">
      <c r="A54" s="4"/>
    </row>
    <row r="55" spans="1:7" ht="94.15" customHeight="1">
      <c r="A55" s="4"/>
    </row>
    <row r="56" spans="1:7">
      <c r="A56" s="4"/>
    </row>
    <row r="57" spans="1:7">
      <c r="A57" s="4"/>
    </row>
    <row r="58" spans="1:7" ht="94.15" customHeight="1">
      <c r="A58" s="4"/>
    </row>
    <row r="59" spans="1:7">
      <c r="A59" s="4"/>
    </row>
    <row r="60" spans="1:7">
      <c r="A60" s="4"/>
    </row>
    <row r="61" spans="1:7" ht="94.15" customHeight="1">
      <c r="A61" s="4"/>
    </row>
    <row r="62" spans="1:7">
      <c r="A62" s="4"/>
    </row>
    <row r="63" spans="1:7">
      <c r="A63" s="4"/>
    </row>
    <row r="64" spans="1:7" ht="94.1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3:B3"/>
    <mergeCell ref="C3:E3"/>
    <mergeCell ref="F3:G3"/>
    <mergeCell ref="A5:F5"/>
    <mergeCell ref="A53:G53"/>
    <mergeCell ref="A1:B1"/>
    <mergeCell ref="C1:E1"/>
    <mergeCell ref="F1:G1"/>
    <mergeCell ref="A2:B2"/>
    <mergeCell ref="C2:E2"/>
    <mergeCell ref="F2:G2"/>
  </mergeCells>
  <phoneticPr fontId="3" type="noConversion"/>
  <dataValidations count="2">
    <dataValidation type="list" allowBlank="1" showInputMessage="1" showErrorMessage="1" sqref="G5" xr:uid="{E6C7074B-F46D-6C4F-BCD5-76A7FEFF49F4}">
      <formula1>INDIRECT("TABLOTSPROJET[NUMEROSLOTS]")</formula1>
    </dataValidation>
    <dataValidation type="list" allowBlank="1" showInputMessage="1" showErrorMessage="1" sqref="C8:C48" xr:uid="{9D905E60-B0D1-434E-9235-008E847DEB8E}">
      <formula1>"u,ens,ml,m2,m3,pm,cis,ft"</formula1>
    </dataValidation>
  </dataValidations>
  <printOptions horizontalCentered="1"/>
  <pageMargins left="0.25" right="0.25" top="0.75" bottom="0.75" header="0.3" footer="0.3"/>
  <pageSetup paperSize="9" orientation="portrait" horizontalDpi="0" verticalDpi="0"/>
  <headerFooter>
    <oddFooter>&amp;L&amp;"Calibri,Normal"&amp;10&amp;K000000&amp;D&amp;C&amp;"Calibri,Normal"&amp;K000000&amp;G&amp;R&amp;"Calibri,Normal"&amp;10&amp;K000000&amp;P</oddFooter>
  </headerFooter>
  <legacyDrawing r:id="rId1"/>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14392-BD57-B248-9937-9C89B2CD649E}">
  <dimension ref="A1:G71"/>
  <sheetViews>
    <sheetView zoomScale="75" zoomScaleNormal="75" zoomScaleSheetLayoutView="216" workbookViewId="0">
      <selection activeCell="L31" sqref="L31"/>
    </sheetView>
  </sheetViews>
  <sheetFormatPr baseColWidth="10" defaultColWidth="10.75" defaultRowHeight="15"/>
  <cols>
    <col min="1" max="1" width="7.75" style="1" bestFit="1" customWidth="1"/>
    <col min="2" max="2" width="45" style="1" customWidth="1"/>
    <col min="3" max="3" width="3.25" style="1" bestFit="1" customWidth="1"/>
    <col min="4" max="4" width="6.75" style="1" bestFit="1" customWidth="1"/>
    <col min="5" max="5" width="6.25" style="1" bestFit="1" customWidth="1"/>
    <col min="6" max="6" width="11.25" style="1" bestFit="1" customWidth="1"/>
    <col min="7" max="7" width="12.75" style="1" bestFit="1" customWidth="1"/>
    <col min="8" max="8" width="1.75" style="1" customWidth="1"/>
    <col min="9" max="16384" width="10.75" style="1"/>
  </cols>
  <sheetData>
    <row r="1" spans="1:7" ht="25.15" customHeight="1" thickBot="1">
      <c r="A1" s="117" t="str">
        <f>PROJET</f>
        <v>Chambre de métiers et de l'artisanat de Saint-Paul</v>
      </c>
      <c r="B1" s="118"/>
      <c r="C1" s="119" t="s">
        <v>24</v>
      </c>
      <c r="D1" s="120"/>
      <c r="E1" s="120"/>
      <c r="F1" s="121" t="str">
        <f>AFFICHAGEMO</f>
        <v>Direction des Bâtiments et du patrimoine / 6 bis rue Rontaunay 97400 Saint-Denis</v>
      </c>
      <c r="G1" s="122"/>
    </row>
    <row r="2" spans="1:7" ht="25.15" customHeight="1" thickBot="1">
      <c r="A2" s="123" t="str">
        <f>ADRESSEPROJET</f>
        <v>BO 684 - Chaussée Royale</v>
      </c>
      <c r="B2" s="124"/>
      <c r="C2" s="119" t="s">
        <v>25</v>
      </c>
      <c r="D2" s="120"/>
      <c r="E2" s="120"/>
      <c r="F2" s="125" t="s">
        <v>39</v>
      </c>
      <c r="G2" s="126"/>
    </row>
    <row r="3" spans="1:7" ht="25.15" customHeight="1" thickBot="1">
      <c r="A3" s="127" t="str">
        <f>VILLEPROJET</f>
        <v>Saint-Paul</v>
      </c>
      <c r="B3" s="128"/>
      <c r="C3" s="120"/>
      <c r="D3" s="120"/>
      <c r="E3" s="120"/>
      <c r="F3" s="129"/>
      <c r="G3" s="130"/>
    </row>
    <row r="4" spans="1:7" ht="4.9000000000000004" customHeight="1">
      <c r="A4" s="2"/>
      <c r="B4" s="2"/>
      <c r="C4" s="3"/>
      <c r="D4" s="3"/>
      <c r="E4" s="3"/>
      <c r="F4" s="3"/>
      <c r="G4" s="3"/>
    </row>
    <row r="5" spans="1:7" ht="18.75">
      <c r="A5" s="131" t="str">
        <f>'INFO CHANTIER'!B12</f>
        <v>Détail Quantitatif Estimatif</v>
      </c>
      <c r="B5" s="132"/>
      <c r="C5" s="132"/>
      <c r="D5" s="132"/>
      <c r="E5" s="132"/>
      <c r="F5" s="133"/>
      <c r="G5" s="10" t="s">
        <v>18</v>
      </c>
    </row>
    <row r="6" spans="1:7" ht="19.899999999999999" customHeight="1">
      <c r="A6" s="11" t="str">
        <f>CONCATENATE(G5," ","-")</f>
        <v>LOT 9 -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IF(ISBLANK(D8)," ",IF(E8="",(D8*F8),E8*F8))</f>
        <v xml:space="preserve"> </v>
      </c>
    </row>
    <row r="9" spans="1:7" s="7" customFormat="1" ht="11.25">
      <c r="A9" s="15"/>
      <c r="B9" s="16"/>
      <c r="C9" s="17"/>
      <c r="D9" s="17"/>
      <c r="E9" s="17"/>
      <c r="F9" s="18"/>
      <c r="G9" s="19" t="str">
        <f t="shared" ref="G9:G11" si="0">IF(ISBLANK(D9)," ",IF(E9="",(D9*F9),E9*F9))</f>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ref="G12:G48" si="1">IF(ISBLANK(D12)," ",IF(E12="",(D12*F12),E12*F12))</f>
        <v xml:space="preserve"> </v>
      </c>
    </row>
    <row r="13" spans="1:7" s="7" customFormat="1" ht="11.25">
      <c r="A13" s="15"/>
      <c r="B13" s="16"/>
      <c r="C13" s="17"/>
      <c r="D13" s="17"/>
      <c r="E13" s="17"/>
      <c r="F13" s="18"/>
      <c r="G13" s="19" t="str">
        <f t="shared" si="1"/>
        <v xml:space="preserve"> </v>
      </c>
    </row>
    <row r="14" spans="1:7" s="7" customFormat="1" ht="11.25">
      <c r="A14" s="15"/>
      <c r="B14" s="16"/>
      <c r="C14" s="17"/>
      <c r="D14" s="17"/>
      <c r="E14" s="17"/>
      <c r="F14" s="18"/>
      <c r="G14" s="19" t="str">
        <f t="shared" si="1"/>
        <v xml:space="preserve"> </v>
      </c>
    </row>
    <row r="15" spans="1:7" s="7" customFormat="1" ht="11.25">
      <c r="A15" s="15"/>
      <c r="B15" s="16"/>
      <c r="C15" s="17"/>
      <c r="D15" s="17"/>
      <c r="E15" s="17"/>
      <c r="F15" s="18"/>
      <c r="G15" s="19" t="str">
        <f t="shared" si="1"/>
        <v xml:space="preserve"> </v>
      </c>
    </row>
    <row r="16" spans="1:7" s="7" customFormat="1" ht="11.25">
      <c r="A16" s="15"/>
      <c r="B16" s="16"/>
      <c r="C16" s="17"/>
      <c r="D16" s="17"/>
      <c r="E16" s="17"/>
      <c r="F16" s="18"/>
      <c r="G16" s="19" t="str">
        <f t="shared" si="1"/>
        <v xml:space="preserve"> </v>
      </c>
    </row>
    <row r="17" spans="1:7" s="7" customFormat="1" ht="11.25">
      <c r="A17" s="15"/>
      <c r="B17" s="16"/>
      <c r="C17" s="17"/>
      <c r="D17" s="17"/>
      <c r="E17" s="17"/>
      <c r="F17" s="18"/>
      <c r="G17" s="19" t="str">
        <f t="shared" si="1"/>
        <v xml:space="preserve"> </v>
      </c>
    </row>
    <row r="18" spans="1:7" s="7" customFormat="1" ht="11.25">
      <c r="A18" s="15"/>
      <c r="B18" s="16"/>
      <c r="C18" s="17"/>
      <c r="D18" s="17"/>
      <c r="E18" s="17"/>
      <c r="F18" s="18"/>
      <c r="G18" s="19" t="str">
        <f t="shared" si="1"/>
        <v xml:space="preserve"> </v>
      </c>
    </row>
    <row r="19" spans="1:7" s="7" customFormat="1" ht="11.25">
      <c r="A19" s="15"/>
      <c r="B19" s="16"/>
      <c r="C19" s="17"/>
      <c r="D19" s="17"/>
      <c r="E19" s="17"/>
      <c r="F19" s="18"/>
      <c r="G19" s="19" t="str">
        <f t="shared" si="1"/>
        <v xml:space="preserve"> </v>
      </c>
    </row>
    <row r="20" spans="1:7" s="7" customFormat="1" ht="11.25">
      <c r="A20" s="15"/>
      <c r="B20" s="16"/>
      <c r="C20" s="17"/>
      <c r="D20" s="17"/>
      <c r="E20" s="17"/>
      <c r="F20" s="18"/>
      <c r="G20" s="19" t="str">
        <f t="shared" si="1"/>
        <v xml:space="preserve"> </v>
      </c>
    </row>
    <row r="21" spans="1:7" s="7" customFormat="1" ht="11.25">
      <c r="A21" s="15"/>
      <c r="B21" s="16"/>
      <c r="C21" s="17"/>
      <c r="D21" s="17"/>
      <c r="E21" s="17"/>
      <c r="F21" s="18"/>
      <c r="G21" s="19" t="str">
        <f t="shared" si="1"/>
        <v xml:space="preserve"> </v>
      </c>
    </row>
    <row r="22" spans="1:7" s="7" customFormat="1" ht="11.25">
      <c r="A22" s="15"/>
      <c r="B22" s="16"/>
      <c r="C22" s="17"/>
      <c r="D22" s="17"/>
      <c r="E22" s="17"/>
      <c r="F22" s="18"/>
      <c r="G22" s="19" t="str">
        <f t="shared" si="1"/>
        <v xml:space="preserve"> </v>
      </c>
    </row>
    <row r="23" spans="1:7" s="7" customFormat="1" ht="11.25">
      <c r="A23" s="15"/>
      <c r="B23" s="16"/>
      <c r="C23" s="17"/>
      <c r="D23" s="17"/>
      <c r="E23" s="17"/>
      <c r="F23" s="18"/>
      <c r="G23" s="19" t="str">
        <f t="shared" si="1"/>
        <v xml:space="preserve"> </v>
      </c>
    </row>
    <row r="24" spans="1:7" s="7" customFormat="1" ht="11.25">
      <c r="A24" s="15"/>
      <c r="B24" s="16"/>
      <c r="C24" s="17"/>
      <c r="D24" s="17"/>
      <c r="E24" s="17"/>
      <c r="F24" s="18"/>
      <c r="G24" s="19" t="str">
        <f t="shared" si="1"/>
        <v xml:space="preserve"> </v>
      </c>
    </row>
    <row r="25" spans="1:7" s="7" customFormat="1" ht="11.25">
      <c r="A25" s="15"/>
      <c r="B25" s="16"/>
      <c r="C25" s="17"/>
      <c r="D25" s="17"/>
      <c r="E25" s="17"/>
      <c r="F25" s="18"/>
      <c r="G25" s="19" t="str">
        <f t="shared" si="1"/>
        <v xml:space="preserve"> </v>
      </c>
    </row>
    <row r="26" spans="1:7" s="7" customFormat="1" ht="11.25">
      <c r="A26" s="15"/>
      <c r="B26" s="16"/>
      <c r="C26" s="17"/>
      <c r="D26" s="17"/>
      <c r="E26" s="17"/>
      <c r="F26" s="18"/>
      <c r="G26" s="19" t="str">
        <f t="shared" si="1"/>
        <v xml:space="preserve"> </v>
      </c>
    </row>
    <row r="27" spans="1:7" s="7" customFormat="1" ht="11.25">
      <c r="A27" s="15"/>
      <c r="B27" s="16"/>
      <c r="C27" s="17"/>
      <c r="D27" s="17"/>
      <c r="E27" s="17"/>
      <c r="F27" s="18"/>
      <c r="G27" s="19" t="str">
        <f t="shared" si="1"/>
        <v xml:space="preserve"> </v>
      </c>
    </row>
    <row r="28" spans="1:7" s="7" customFormat="1" ht="11.25">
      <c r="A28" s="15"/>
      <c r="B28" s="16"/>
      <c r="C28" s="17"/>
      <c r="D28" s="17"/>
      <c r="E28" s="17"/>
      <c r="F28" s="18"/>
      <c r="G28" s="19" t="str">
        <f t="shared" si="1"/>
        <v xml:space="preserve"> </v>
      </c>
    </row>
    <row r="29" spans="1:7" s="7" customFormat="1" ht="11.25">
      <c r="A29" s="15"/>
      <c r="B29" s="16"/>
      <c r="C29" s="17"/>
      <c r="D29" s="17"/>
      <c r="E29" s="17"/>
      <c r="F29" s="18"/>
      <c r="G29" s="19" t="str">
        <f t="shared" si="1"/>
        <v xml:space="preserve"> </v>
      </c>
    </row>
    <row r="30" spans="1:7" s="7" customFormat="1" ht="11.25">
      <c r="A30" s="15"/>
      <c r="B30" s="16"/>
      <c r="C30" s="17"/>
      <c r="D30" s="17"/>
      <c r="E30" s="17"/>
      <c r="F30" s="18"/>
      <c r="G30" s="19" t="str">
        <f t="shared" si="1"/>
        <v xml:space="preserve"> </v>
      </c>
    </row>
    <row r="31" spans="1:7" s="7" customFormat="1" ht="11.25">
      <c r="A31" s="15"/>
      <c r="B31" s="16"/>
      <c r="C31" s="17"/>
      <c r="D31" s="17"/>
      <c r="E31" s="17"/>
      <c r="F31" s="18"/>
      <c r="G31" s="19" t="str">
        <f t="shared" si="1"/>
        <v xml:space="preserve"> </v>
      </c>
    </row>
    <row r="32" spans="1:7" s="7" customFormat="1" ht="11.25">
      <c r="A32" s="15"/>
      <c r="B32" s="16"/>
      <c r="C32" s="17"/>
      <c r="D32" s="17"/>
      <c r="E32" s="17"/>
      <c r="F32" s="18"/>
      <c r="G32" s="19" t="str">
        <f t="shared" si="1"/>
        <v xml:space="preserve"> </v>
      </c>
    </row>
    <row r="33" spans="1:7" s="7" customFormat="1" ht="11.25">
      <c r="A33" s="15"/>
      <c r="B33" s="16"/>
      <c r="C33" s="17"/>
      <c r="D33" s="17"/>
      <c r="E33" s="17"/>
      <c r="F33" s="18"/>
      <c r="G33" s="19" t="str">
        <f t="shared" si="1"/>
        <v xml:space="preserve"> </v>
      </c>
    </row>
    <row r="34" spans="1:7" s="7" customFormat="1" ht="11.25">
      <c r="A34" s="15"/>
      <c r="B34" s="16"/>
      <c r="C34" s="17"/>
      <c r="D34" s="17"/>
      <c r="E34" s="17"/>
      <c r="F34" s="18"/>
      <c r="G34" s="19" t="str">
        <f t="shared" si="1"/>
        <v xml:space="preserve"> </v>
      </c>
    </row>
    <row r="35" spans="1:7" s="7" customFormat="1" ht="11.25">
      <c r="A35" s="15"/>
      <c r="B35" s="16"/>
      <c r="C35" s="17"/>
      <c r="D35" s="17"/>
      <c r="E35" s="17"/>
      <c r="F35" s="18"/>
      <c r="G35" s="19" t="str">
        <f t="shared" si="1"/>
        <v xml:space="preserve"> </v>
      </c>
    </row>
    <row r="36" spans="1:7" s="7" customFormat="1" ht="11.25">
      <c r="A36" s="15"/>
      <c r="B36" s="16"/>
      <c r="C36" s="17"/>
      <c r="D36" s="17"/>
      <c r="E36" s="17"/>
      <c r="F36" s="18"/>
      <c r="G36" s="19" t="str">
        <f t="shared" si="1"/>
        <v xml:space="preserve"> </v>
      </c>
    </row>
    <row r="37" spans="1:7" s="7" customFormat="1" ht="11.25">
      <c r="A37" s="15"/>
      <c r="B37" s="16"/>
      <c r="C37" s="17"/>
      <c r="D37" s="17"/>
      <c r="E37" s="17"/>
      <c r="F37" s="18"/>
      <c r="G37" s="19" t="str">
        <f t="shared" si="1"/>
        <v xml:space="preserve"> </v>
      </c>
    </row>
    <row r="38" spans="1:7" s="7" customFormat="1" ht="11.25">
      <c r="A38" s="15"/>
      <c r="B38" s="16"/>
      <c r="C38" s="17"/>
      <c r="D38" s="17"/>
      <c r="E38" s="17"/>
      <c r="F38" s="18"/>
      <c r="G38" s="19" t="str">
        <f t="shared" si="1"/>
        <v xml:space="preserve"> </v>
      </c>
    </row>
    <row r="39" spans="1:7" s="7" customFormat="1" ht="11.25">
      <c r="A39" s="15"/>
      <c r="B39" s="16"/>
      <c r="C39" s="17"/>
      <c r="D39" s="17"/>
      <c r="E39" s="17"/>
      <c r="F39" s="18"/>
      <c r="G39" s="19" t="str">
        <f t="shared" si="1"/>
        <v xml:space="preserve"> </v>
      </c>
    </row>
    <row r="40" spans="1:7" s="7" customFormat="1" ht="11.25">
      <c r="A40" s="15"/>
      <c r="B40" s="16"/>
      <c r="C40" s="17"/>
      <c r="D40" s="17"/>
      <c r="E40" s="17"/>
      <c r="F40" s="18"/>
      <c r="G40" s="19" t="str">
        <f t="shared" si="1"/>
        <v xml:space="preserve"> </v>
      </c>
    </row>
    <row r="41" spans="1:7" s="7" customFormat="1" ht="11.25">
      <c r="A41" s="15"/>
      <c r="B41" s="16"/>
      <c r="C41" s="17"/>
      <c r="D41" s="17"/>
      <c r="E41" s="17"/>
      <c r="F41" s="18"/>
      <c r="G41" s="19" t="str">
        <f t="shared" si="1"/>
        <v xml:space="preserve"> </v>
      </c>
    </row>
    <row r="42" spans="1:7" s="7" customFormat="1" ht="11.25">
      <c r="A42" s="15"/>
      <c r="B42" s="16"/>
      <c r="C42" s="17"/>
      <c r="D42" s="17"/>
      <c r="E42" s="17"/>
      <c r="F42" s="18"/>
      <c r="G42" s="19" t="str">
        <f t="shared" si="1"/>
        <v xml:space="preserve"> </v>
      </c>
    </row>
    <row r="43" spans="1:7" s="7" customFormat="1" ht="11.25">
      <c r="A43" s="15"/>
      <c r="B43" s="16"/>
      <c r="C43" s="17"/>
      <c r="D43" s="17"/>
      <c r="E43" s="17"/>
      <c r="F43" s="18"/>
      <c r="G43" s="19" t="str">
        <f t="shared" si="1"/>
        <v xml:space="preserve"> </v>
      </c>
    </row>
    <row r="44" spans="1:7" s="7" customFormat="1" ht="11.25">
      <c r="A44" s="15"/>
      <c r="B44" s="16"/>
      <c r="C44" s="17"/>
      <c r="D44" s="17"/>
      <c r="E44" s="17"/>
      <c r="F44" s="18"/>
      <c r="G44" s="19" t="str">
        <f t="shared" si="1"/>
        <v xml:space="preserve"> </v>
      </c>
    </row>
    <row r="45" spans="1:7" s="7" customFormat="1" ht="11.25">
      <c r="A45" s="15"/>
      <c r="B45" s="16"/>
      <c r="C45" s="17"/>
      <c r="D45" s="17"/>
      <c r="E45" s="17"/>
      <c r="F45" s="18"/>
      <c r="G45" s="19" t="str">
        <f t="shared" si="1"/>
        <v xml:space="preserve"> </v>
      </c>
    </row>
    <row r="46" spans="1:7" s="7" customFormat="1" ht="11.25">
      <c r="A46" s="15"/>
      <c r="B46" s="16"/>
      <c r="C46" s="17"/>
      <c r="D46" s="17"/>
      <c r="E46" s="17"/>
      <c r="F46" s="18"/>
      <c r="G46" s="19" t="str">
        <f t="shared" si="1"/>
        <v xml:space="preserve"> </v>
      </c>
    </row>
    <row r="47" spans="1:7" s="7" customFormat="1" ht="11.25">
      <c r="A47" s="15"/>
      <c r="B47" s="16"/>
      <c r="C47" s="17"/>
      <c r="D47" s="17"/>
      <c r="E47" s="17"/>
      <c r="F47" s="18"/>
      <c r="G47" s="19" t="str">
        <f t="shared" si="1"/>
        <v xml:space="preserve"> </v>
      </c>
    </row>
    <row r="48" spans="1:7" s="7" customFormat="1" ht="11.25">
      <c r="A48" s="15"/>
      <c r="B48" s="16"/>
      <c r="C48" s="17"/>
      <c r="D48" s="17"/>
      <c r="E48" s="17"/>
      <c r="F48" s="18"/>
      <c r="G48" s="19" t="str">
        <f t="shared" si="1"/>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34" t="s">
        <v>28</v>
      </c>
      <c r="B53" s="135"/>
      <c r="C53" s="135"/>
      <c r="D53" s="135"/>
      <c r="E53" s="135"/>
      <c r="F53" s="135"/>
      <c r="G53" s="136"/>
    </row>
    <row r="54" spans="1:7">
      <c r="A54" s="4"/>
    </row>
    <row r="55" spans="1:7" ht="94.15" customHeight="1">
      <c r="A55" s="4"/>
    </row>
    <row r="56" spans="1:7">
      <c r="A56" s="4"/>
    </row>
    <row r="57" spans="1:7">
      <c r="A57" s="4"/>
    </row>
    <row r="58" spans="1:7" ht="94.15" customHeight="1">
      <c r="A58" s="4"/>
    </row>
    <row r="59" spans="1:7">
      <c r="A59" s="4"/>
    </row>
    <row r="60" spans="1:7">
      <c r="A60" s="4"/>
    </row>
    <row r="61" spans="1:7" ht="94.15" customHeight="1">
      <c r="A61" s="4"/>
    </row>
    <row r="62" spans="1:7">
      <c r="A62" s="4"/>
    </row>
    <row r="63" spans="1:7">
      <c r="A63" s="4"/>
    </row>
    <row r="64" spans="1:7" ht="94.1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3:B3"/>
    <mergeCell ref="C3:E3"/>
    <mergeCell ref="F3:G3"/>
    <mergeCell ref="A5:F5"/>
    <mergeCell ref="A53:G53"/>
    <mergeCell ref="A1:B1"/>
    <mergeCell ref="C1:E1"/>
    <mergeCell ref="F1:G1"/>
    <mergeCell ref="A2:B2"/>
    <mergeCell ref="C2:E2"/>
    <mergeCell ref="F2:G2"/>
  </mergeCells>
  <phoneticPr fontId="3" type="noConversion"/>
  <dataValidations count="2">
    <dataValidation type="list" allowBlank="1" showInputMessage="1" showErrorMessage="1" sqref="G5" xr:uid="{DFEEA001-EDC0-E640-A1FD-BEAE790D221E}">
      <formula1>INDIRECT("TABLOTSPROJET[NUMEROSLOTS]")</formula1>
    </dataValidation>
    <dataValidation type="list" allowBlank="1" showInputMessage="1" showErrorMessage="1" sqref="C8:C48" xr:uid="{2F9A5E18-92FC-BB43-AFD9-469DCAFA590D}">
      <formula1>"u,ens,ml,m2,m3,pm,cis,ft"</formula1>
    </dataValidation>
  </dataValidations>
  <printOptions horizontalCentered="1"/>
  <pageMargins left="0.25" right="0.25" top="0.75" bottom="0.75" header="0.3" footer="0.3"/>
  <pageSetup paperSize="9" orientation="portrait" horizontalDpi="0" verticalDpi="0"/>
  <headerFooter>
    <oddFooter>&amp;L&amp;"Calibri,Normal"&amp;10&amp;K000000&amp;D&amp;C&amp;"Calibri,Normal"&amp;K000000&amp;G&amp;R&amp;"Calibri,Normal"&amp;10&amp;K000000&amp;P</oddFooter>
  </headerFooter>
  <legacyDrawing r:id="rId1"/>
  <legacyDrawingHF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30A72-3112-8E49-9C31-2BBCDCCA315D}">
  <dimension ref="A1:G71"/>
  <sheetViews>
    <sheetView view="pageBreakPreview" zoomScale="75" zoomScaleNormal="165" zoomScaleSheetLayoutView="75" workbookViewId="0">
      <selection activeCell="L31" sqref="L31"/>
    </sheetView>
  </sheetViews>
  <sheetFormatPr baseColWidth="10" defaultColWidth="10.75" defaultRowHeight="15"/>
  <cols>
    <col min="1" max="1" width="7.75" style="1" bestFit="1" customWidth="1"/>
    <col min="2" max="2" width="45" style="1" customWidth="1"/>
    <col min="3" max="3" width="3.25" style="1" bestFit="1" customWidth="1"/>
    <col min="4" max="4" width="6.75" style="1" bestFit="1" customWidth="1"/>
    <col min="5" max="5" width="6.25" style="1" bestFit="1" customWidth="1"/>
    <col min="6" max="6" width="11.25" style="1" bestFit="1" customWidth="1"/>
    <col min="7" max="7" width="12.75" style="1" bestFit="1" customWidth="1"/>
    <col min="8" max="8" width="1.75" style="1" customWidth="1"/>
    <col min="9" max="16384" width="10.75" style="1"/>
  </cols>
  <sheetData>
    <row r="1" spans="1:7" ht="25.15" customHeight="1" thickBot="1">
      <c r="A1" s="117" t="str">
        <f>PROJET</f>
        <v>Chambre de métiers et de l'artisanat de Saint-Paul</v>
      </c>
      <c r="B1" s="118"/>
      <c r="C1" s="119" t="s">
        <v>24</v>
      </c>
      <c r="D1" s="120"/>
      <c r="E1" s="120"/>
      <c r="F1" s="121" t="str">
        <f>AFFICHAGEMO</f>
        <v>Direction des Bâtiments et du patrimoine / 6 bis rue Rontaunay 97400 Saint-Denis</v>
      </c>
      <c r="G1" s="122"/>
    </row>
    <row r="2" spans="1:7" ht="25.15" customHeight="1" thickBot="1">
      <c r="A2" s="123" t="str">
        <f>ADRESSEPROJET</f>
        <v>BO 684 - Chaussée Royale</v>
      </c>
      <c r="B2" s="124"/>
      <c r="C2" s="119" t="s">
        <v>25</v>
      </c>
      <c r="D2" s="120"/>
      <c r="E2" s="120"/>
      <c r="F2" s="125" t="s">
        <v>39</v>
      </c>
      <c r="G2" s="126"/>
    </row>
    <row r="3" spans="1:7" ht="25.15" customHeight="1" thickBot="1">
      <c r="A3" s="127" t="str">
        <f>VILLEPROJET</f>
        <v>Saint-Paul</v>
      </c>
      <c r="B3" s="128"/>
      <c r="C3" s="120"/>
      <c r="D3" s="120"/>
      <c r="E3" s="120"/>
      <c r="F3" s="129"/>
      <c r="G3" s="130"/>
    </row>
    <row r="4" spans="1:7" ht="4.9000000000000004" customHeight="1">
      <c r="A4" s="2"/>
      <c r="B4" s="2"/>
      <c r="C4" s="3"/>
      <c r="D4" s="3"/>
      <c r="E4" s="3"/>
      <c r="F4" s="3"/>
      <c r="G4" s="3"/>
    </row>
    <row r="5" spans="1:7" ht="18.75">
      <c r="A5" s="131" t="str">
        <f>'INFO CHANTIER'!B12</f>
        <v>Détail Quantitatif Estimatif</v>
      </c>
      <c r="B5" s="132"/>
      <c r="C5" s="132"/>
      <c r="D5" s="132"/>
      <c r="E5" s="132"/>
      <c r="F5" s="133"/>
      <c r="G5" s="10" t="s">
        <v>19</v>
      </c>
    </row>
    <row r="6" spans="1:7" ht="19.899999999999999" customHeight="1">
      <c r="A6" s="11" t="str">
        <f>CONCATENATE(G5," ","-")</f>
        <v>LOT 10 -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 si="0">IF(ISBLANK(D8)," ",IF(E8="",(D8*F8),E8*F8))</f>
        <v xml:space="preserve"> </v>
      </c>
    </row>
    <row r="9" spans="1:7" s="7" customFormat="1" ht="11.25">
      <c r="A9" s="15"/>
      <c r="B9" s="16"/>
      <c r="C9" s="17"/>
      <c r="D9" s="17"/>
      <c r="E9" s="17"/>
      <c r="F9" s="18"/>
      <c r="G9" s="19" t="str">
        <f t="shared" ref="G9:G48" si="1">IF(ISBLANK(D9)," ",IF(E9="",(D9*F9),E9*F9))</f>
        <v xml:space="preserve"> </v>
      </c>
    </row>
    <row r="10" spans="1:7" s="7" customFormat="1" ht="11.25">
      <c r="A10" s="15"/>
      <c r="B10" s="16"/>
      <c r="C10" s="17"/>
      <c r="D10" s="17"/>
      <c r="E10" s="17"/>
      <c r="F10" s="18"/>
      <c r="G10" s="19" t="str">
        <f t="shared" si="1"/>
        <v xml:space="preserve"> </v>
      </c>
    </row>
    <row r="11" spans="1:7" s="7" customFormat="1" ht="11.25">
      <c r="A11" s="15"/>
      <c r="B11" s="16"/>
      <c r="C11" s="17"/>
      <c r="D11" s="17"/>
      <c r="E11" s="17"/>
      <c r="F11" s="18"/>
      <c r="G11" s="19" t="str">
        <f t="shared" si="1"/>
        <v xml:space="preserve"> </v>
      </c>
    </row>
    <row r="12" spans="1:7" s="7" customFormat="1" ht="11.25">
      <c r="A12" s="15"/>
      <c r="B12" s="16"/>
      <c r="C12" s="17"/>
      <c r="D12" s="17"/>
      <c r="E12" s="17"/>
      <c r="F12" s="18"/>
      <c r="G12" s="19" t="str">
        <f t="shared" si="1"/>
        <v xml:space="preserve"> </v>
      </c>
    </row>
    <row r="13" spans="1:7" s="7" customFormat="1" ht="11.25">
      <c r="A13" s="15"/>
      <c r="B13" s="16"/>
      <c r="C13" s="17"/>
      <c r="D13" s="17"/>
      <c r="E13" s="17"/>
      <c r="F13" s="18"/>
      <c r="G13" s="19" t="str">
        <f t="shared" si="1"/>
        <v xml:space="preserve"> </v>
      </c>
    </row>
    <row r="14" spans="1:7" s="7" customFormat="1" ht="11.25">
      <c r="A14" s="15"/>
      <c r="B14" s="16"/>
      <c r="C14" s="17"/>
      <c r="D14" s="17"/>
      <c r="E14" s="17"/>
      <c r="F14" s="18"/>
      <c r="G14" s="19" t="str">
        <f t="shared" si="1"/>
        <v xml:space="preserve"> </v>
      </c>
    </row>
    <row r="15" spans="1:7" s="7" customFormat="1" ht="11.25">
      <c r="A15" s="15"/>
      <c r="B15" s="16"/>
      <c r="C15" s="17"/>
      <c r="D15" s="17"/>
      <c r="E15" s="17"/>
      <c r="F15" s="18"/>
      <c r="G15" s="19" t="str">
        <f t="shared" si="1"/>
        <v xml:space="preserve"> </v>
      </c>
    </row>
    <row r="16" spans="1:7" s="7" customFormat="1" ht="11.25">
      <c r="A16" s="15"/>
      <c r="B16" s="16"/>
      <c r="C16" s="17"/>
      <c r="D16" s="17"/>
      <c r="E16" s="17"/>
      <c r="F16" s="18"/>
      <c r="G16" s="19" t="str">
        <f t="shared" si="1"/>
        <v xml:space="preserve"> </v>
      </c>
    </row>
    <row r="17" spans="1:7" s="7" customFormat="1" ht="11.25">
      <c r="A17" s="15"/>
      <c r="B17" s="16"/>
      <c r="C17" s="17"/>
      <c r="D17" s="17"/>
      <c r="E17" s="17"/>
      <c r="F17" s="18"/>
      <c r="G17" s="19" t="str">
        <f t="shared" si="1"/>
        <v xml:space="preserve"> </v>
      </c>
    </row>
    <row r="18" spans="1:7" s="7" customFormat="1" ht="11.25">
      <c r="A18" s="15"/>
      <c r="B18" s="16"/>
      <c r="C18" s="17"/>
      <c r="D18" s="17"/>
      <c r="E18" s="17"/>
      <c r="F18" s="18"/>
      <c r="G18" s="19" t="str">
        <f t="shared" si="1"/>
        <v xml:space="preserve"> </v>
      </c>
    </row>
    <row r="19" spans="1:7" s="7" customFormat="1" ht="11.25">
      <c r="A19" s="15"/>
      <c r="B19" s="16"/>
      <c r="C19" s="17"/>
      <c r="D19" s="17"/>
      <c r="E19" s="17"/>
      <c r="F19" s="18"/>
      <c r="G19" s="19" t="str">
        <f t="shared" si="1"/>
        <v xml:space="preserve"> </v>
      </c>
    </row>
    <row r="20" spans="1:7" s="7" customFormat="1" ht="11.25">
      <c r="A20" s="15"/>
      <c r="B20" s="16"/>
      <c r="C20" s="17"/>
      <c r="D20" s="17"/>
      <c r="E20" s="17"/>
      <c r="F20" s="18"/>
      <c r="G20" s="19" t="str">
        <f t="shared" si="1"/>
        <v xml:space="preserve"> </v>
      </c>
    </row>
    <row r="21" spans="1:7" s="7" customFormat="1" ht="11.25">
      <c r="A21" s="15"/>
      <c r="B21" s="16"/>
      <c r="C21" s="17"/>
      <c r="D21" s="17"/>
      <c r="E21" s="17"/>
      <c r="F21" s="18"/>
      <c r="G21" s="19" t="str">
        <f t="shared" si="1"/>
        <v xml:space="preserve"> </v>
      </c>
    </row>
    <row r="22" spans="1:7" s="7" customFormat="1" ht="11.25">
      <c r="A22" s="15"/>
      <c r="B22" s="16"/>
      <c r="C22" s="17"/>
      <c r="D22" s="17"/>
      <c r="E22" s="17"/>
      <c r="F22" s="18"/>
      <c r="G22" s="19" t="str">
        <f t="shared" si="1"/>
        <v xml:space="preserve"> </v>
      </c>
    </row>
    <row r="23" spans="1:7" s="7" customFormat="1" ht="11.25">
      <c r="A23" s="15"/>
      <c r="B23" s="16"/>
      <c r="C23" s="17"/>
      <c r="D23" s="17"/>
      <c r="E23" s="17"/>
      <c r="F23" s="18"/>
      <c r="G23" s="19" t="str">
        <f t="shared" si="1"/>
        <v xml:space="preserve"> </v>
      </c>
    </row>
    <row r="24" spans="1:7" s="7" customFormat="1" ht="11.25">
      <c r="A24" s="15"/>
      <c r="B24" s="16"/>
      <c r="C24" s="17"/>
      <c r="D24" s="17"/>
      <c r="E24" s="17"/>
      <c r="F24" s="18"/>
      <c r="G24" s="19" t="str">
        <f t="shared" si="1"/>
        <v xml:space="preserve"> </v>
      </c>
    </row>
    <row r="25" spans="1:7" s="7" customFormat="1" ht="11.25">
      <c r="A25" s="15"/>
      <c r="B25" s="16"/>
      <c r="C25" s="17"/>
      <c r="D25" s="17"/>
      <c r="E25" s="17"/>
      <c r="F25" s="18"/>
      <c r="G25" s="19" t="str">
        <f t="shared" si="1"/>
        <v xml:space="preserve"> </v>
      </c>
    </row>
    <row r="26" spans="1:7" s="7" customFormat="1" ht="11.25">
      <c r="A26" s="15"/>
      <c r="B26" s="16"/>
      <c r="C26" s="17"/>
      <c r="D26" s="17"/>
      <c r="E26" s="17"/>
      <c r="F26" s="18"/>
      <c r="G26" s="19" t="str">
        <f t="shared" si="1"/>
        <v xml:space="preserve"> </v>
      </c>
    </row>
    <row r="27" spans="1:7" s="7" customFormat="1" ht="11.25">
      <c r="A27" s="15"/>
      <c r="B27" s="16"/>
      <c r="C27" s="17"/>
      <c r="D27" s="17"/>
      <c r="E27" s="17"/>
      <c r="F27" s="18"/>
      <c r="G27" s="19" t="str">
        <f t="shared" si="1"/>
        <v xml:space="preserve"> </v>
      </c>
    </row>
    <row r="28" spans="1:7" s="7" customFormat="1" ht="11.25">
      <c r="A28" s="15"/>
      <c r="B28" s="16"/>
      <c r="C28" s="17"/>
      <c r="D28" s="17"/>
      <c r="E28" s="17"/>
      <c r="F28" s="18"/>
      <c r="G28" s="19" t="str">
        <f t="shared" si="1"/>
        <v xml:space="preserve"> </v>
      </c>
    </row>
    <row r="29" spans="1:7" s="7" customFormat="1" ht="11.25">
      <c r="A29" s="15"/>
      <c r="B29" s="16"/>
      <c r="C29" s="17"/>
      <c r="D29" s="17"/>
      <c r="E29" s="17"/>
      <c r="F29" s="18"/>
      <c r="G29" s="19" t="str">
        <f t="shared" si="1"/>
        <v xml:space="preserve"> </v>
      </c>
    </row>
    <row r="30" spans="1:7" s="7" customFormat="1" ht="11.25">
      <c r="A30" s="15"/>
      <c r="B30" s="16"/>
      <c r="C30" s="17"/>
      <c r="D30" s="17"/>
      <c r="E30" s="17"/>
      <c r="F30" s="18"/>
      <c r="G30" s="19" t="str">
        <f t="shared" si="1"/>
        <v xml:space="preserve"> </v>
      </c>
    </row>
    <row r="31" spans="1:7" s="7" customFormat="1" ht="11.25">
      <c r="A31" s="15"/>
      <c r="B31" s="16"/>
      <c r="C31" s="17"/>
      <c r="D31" s="17"/>
      <c r="E31" s="17"/>
      <c r="F31" s="18"/>
      <c r="G31" s="19" t="str">
        <f t="shared" si="1"/>
        <v xml:space="preserve"> </v>
      </c>
    </row>
    <row r="32" spans="1:7" s="7" customFormat="1" ht="11.25">
      <c r="A32" s="15"/>
      <c r="B32" s="16"/>
      <c r="C32" s="17"/>
      <c r="D32" s="17"/>
      <c r="E32" s="17"/>
      <c r="F32" s="18"/>
      <c r="G32" s="19" t="str">
        <f t="shared" si="1"/>
        <v xml:space="preserve"> </v>
      </c>
    </row>
    <row r="33" spans="1:7" s="7" customFormat="1" ht="11.25">
      <c r="A33" s="15"/>
      <c r="B33" s="16"/>
      <c r="C33" s="17"/>
      <c r="D33" s="17"/>
      <c r="E33" s="17"/>
      <c r="F33" s="18"/>
      <c r="G33" s="19" t="str">
        <f t="shared" si="1"/>
        <v xml:space="preserve"> </v>
      </c>
    </row>
    <row r="34" spans="1:7" s="7" customFormat="1" ht="11.25">
      <c r="A34" s="15"/>
      <c r="B34" s="16"/>
      <c r="C34" s="17"/>
      <c r="D34" s="17"/>
      <c r="E34" s="17"/>
      <c r="F34" s="18"/>
      <c r="G34" s="19" t="str">
        <f t="shared" si="1"/>
        <v xml:space="preserve"> </v>
      </c>
    </row>
    <row r="35" spans="1:7" s="7" customFormat="1" ht="11.25">
      <c r="A35" s="15"/>
      <c r="B35" s="16"/>
      <c r="C35" s="17"/>
      <c r="D35" s="17"/>
      <c r="E35" s="17"/>
      <c r="F35" s="18"/>
      <c r="G35" s="19" t="str">
        <f t="shared" si="1"/>
        <v xml:space="preserve"> </v>
      </c>
    </row>
    <row r="36" spans="1:7" s="7" customFormat="1" ht="11.25">
      <c r="A36" s="15"/>
      <c r="B36" s="16"/>
      <c r="C36" s="17"/>
      <c r="D36" s="17"/>
      <c r="E36" s="17"/>
      <c r="F36" s="18"/>
      <c r="G36" s="19" t="str">
        <f t="shared" si="1"/>
        <v xml:space="preserve"> </v>
      </c>
    </row>
    <row r="37" spans="1:7" s="7" customFormat="1" ht="11.25">
      <c r="A37" s="15"/>
      <c r="B37" s="16"/>
      <c r="C37" s="17"/>
      <c r="D37" s="17"/>
      <c r="E37" s="17"/>
      <c r="F37" s="18"/>
      <c r="G37" s="19" t="str">
        <f t="shared" si="1"/>
        <v xml:space="preserve"> </v>
      </c>
    </row>
    <row r="38" spans="1:7" s="7" customFormat="1" ht="11.25">
      <c r="A38" s="15"/>
      <c r="B38" s="16"/>
      <c r="C38" s="17"/>
      <c r="D38" s="17"/>
      <c r="E38" s="17"/>
      <c r="F38" s="18"/>
      <c r="G38" s="19" t="str">
        <f t="shared" si="1"/>
        <v xml:space="preserve"> </v>
      </c>
    </row>
    <row r="39" spans="1:7" s="7" customFormat="1" ht="11.25">
      <c r="A39" s="15"/>
      <c r="B39" s="16"/>
      <c r="C39" s="17"/>
      <c r="D39" s="17"/>
      <c r="E39" s="17"/>
      <c r="F39" s="18"/>
      <c r="G39" s="19" t="str">
        <f t="shared" si="1"/>
        <v xml:space="preserve"> </v>
      </c>
    </row>
    <row r="40" spans="1:7" s="7" customFormat="1" ht="11.25">
      <c r="A40" s="15"/>
      <c r="B40" s="16"/>
      <c r="C40" s="17"/>
      <c r="D40" s="17"/>
      <c r="E40" s="17"/>
      <c r="F40" s="18"/>
      <c r="G40" s="19" t="str">
        <f t="shared" si="1"/>
        <v xml:space="preserve"> </v>
      </c>
    </row>
    <row r="41" spans="1:7" s="7" customFormat="1" ht="11.25">
      <c r="A41" s="15"/>
      <c r="B41" s="16"/>
      <c r="C41" s="17"/>
      <c r="D41" s="17"/>
      <c r="E41" s="17"/>
      <c r="F41" s="18"/>
      <c r="G41" s="19" t="str">
        <f t="shared" si="1"/>
        <v xml:space="preserve"> </v>
      </c>
    </row>
    <row r="42" spans="1:7" s="7" customFormat="1" ht="11.25">
      <c r="A42" s="15"/>
      <c r="B42" s="16"/>
      <c r="C42" s="17"/>
      <c r="D42" s="17"/>
      <c r="E42" s="17"/>
      <c r="F42" s="18"/>
      <c r="G42" s="19" t="str">
        <f t="shared" si="1"/>
        <v xml:space="preserve"> </v>
      </c>
    </row>
    <row r="43" spans="1:7" s="7" customFormat="1" ht="11.25">
      <c r="A43" s="15"/>
      <c r="B43" s="16"/>
      <c r="C43" s="17"/>
      <c r="D43" s="17"/>
      <c r="E43" s="17"/>
      <c r="F43" s="18"/>
      <c r="G43" s="19" t="str">
        <f t="shared" si="1"/>
        <v xml:space="preserve"> </v>
      </c>
    </row>
    <row r="44" spans="1:7" s="7" customFormat="1" ht="11.25">
      <c r="A44" s="15"/>
      <c r="B44" s="16"/>
      <c r="C44" s="17"/>
      <c r="D44" s="17"/>
      <c r="E44" s="17"/>
      <c r="F44" s="18"/>
      <c r="G44" s="19" t="str">
        <f t="shared" si="1"/>
        <v xml:space="preserve"> </v>
      </c>
    </row>
    <row r="45" spans="1:7" s="7" customFormat="1" ht="11.25">
      <c r="A45" s="15"/>
      <c r="B45" s="16"/>
      <c r="C45" s="17"/>
      <c r="D45" s="17"/>
      <c r="E45" s="17"/>
      <c r="F45" s="18"/>
      <c r="G45" s="19" t="str">
        <f t="shared" si="1"/>
        <v xml:space="preserve"> </v>
      </c>
    </row>
    <row r="46" spans="1:7" s="7" customFormat="1" ht="11.25">
      <c r="A46" s="15"/>
      <c r="B46" s="16"/>
      <c r="C46" s="17"/>
      <c r="D46" s="17"/>
      <c r="E46" s="17"/>
      <c r="F46" s="18"/>
      <c r="G46" s="19" t="str">
        <f t="shared" si="1"/>
        <v xml:space="preserve"> </v>
      </c>
    </row>
    <row r="47" spans="1:7" s="7" customFormat="1" ht="11.25">
      <c r="A47" s="15"/>
      <c r="B47" s="16"/>
      <c r="C47" s="17"/>
      <c r="D47" s="17"/>
      <c r="E47" s="17"/>
      <c r="F47" s="18"/>
      <c r="G47" s="19" t="str">
        <f t="shared" si="1"/>
        <v xml:space="preserve"> </v>
      </c>
    </row>
    <row r="48" spans="1:7" s="7" customFormat="1" ht="11.25">
      <c r="A48" s="15"/>
      <c r="B48" s="16"/>
      <c r="C48" s="17"/>
      <c r="D48" s="17"/>
      <c r="E48" s="17"/>
      <c r="F48" s="18"/>
      <c r="G48" s="19" t="str">
        <f t="shared" si="1"/>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34" t="s">
        <v>28</v>
      </c>
      <c r="B53" s="135"/>
      <c r="C53" s="135"/>
      <c r="D53" s="135"/>
      <c r="E53" s="135"/>
      <c r="F53" s="135"/>
      <c r="G53" s="136"/>
    </row>
    <row r="54" spans="1:7">
      <c r="A54" s="4"/>
    </row>
    <row r="55" spans="1:7" ht="94.15" customHeight="1">
      <c r="A55" s="4"/>
    </row>
    <row r="56" spans="1:7">
      <c r="A56" s="4"/>
    </row>
    <row r="57" spans="1:7">
      <c r="A57" s="4"/>
    </row>
    <row r="58" spans="1:7" ht="94.15" customHeight="1">
      <c r="A58" s="4"/>
    </row>
    <row r="59" spans="1:7">
      <c r="A59" s="4"/>
    </row>
    <row r="60" spans="1:7">
      <c r="A60" s="4"/>
    </row>
    <row r="61" spans="1:7" ht="94.15" customHeight="1">
      <c r="A61" s="4"/>
    </row>
    <row r="62" spans="1:7">
      <c r="A62" s="4"/>
    </row>
    <row r="63" spans="1:7">
      <c r="A63" s="4"/>
    </row>
    <row r="64" spans="1:7" ht="94.1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3:B3"/>
    <mergeCell ref="C3:E3"/>
    <mergeCell ref="F3:G3"/>
    <mergeCell ref="A5:F5"/>
    <mergeCell ref="A53:G53"/>
    <mergeCell ref="A1:B1"/>
    <mergeCell ref="C1:E1"/>
    <mergeCell ref="F1:G1"/>
    <mergeCell ref="A2:B2"/>
    <mergeCell ref="C2:E2"/>
    <mergeCell ref="F2:G2"/>
  </mergeCells>
  <dataValidations count="2">
    <dataValidation type="list" allowBlank="1" showInputMessage="1" showErrorMessage="1" sqref="G5" xr:uid="{AD2F224D-EE1C-DE40-9C4B-0EC1A2334121}">
      <formula1>INDIRECT("TABLOTSPROJET[NUMEROSLOTS]")</formula1>
    </dataValidation>
    <dataValidation type="list" allowBlank="1" showInputMessage="1" showErrorMessage="1" sqref="C8:C48" xr:uid="{5B7AD9FE-B6F9-6740-B414-C48627442F3B}">
      <formula1>"u,ens,ml,m2,m3,pm,cis,ft"</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4B076-5DDE-404B-B57E-564352294EFF}">
  <dimension ref="A1:G71"/>
  <sheetViews>
    <sheetView view="pageBreakPreview" topLeftCell="A4" zoomScale="75" zoomScaleNormal="165" zoomScaleSheetLayoutView="75" workbookViewId="0">
      <selection activeCell="L31" sqref="L31"/>
    </sheetView>
  </sheetViews>
  <sheetFormatPr baseColWidth="10" defaultColWidth="10.75" defaultRowHeight="15"/>
  <cols>
    <col min="1" max="1" width="7.75" style="1" bestFit="1" customWidth="1"/>
    <col min="2" max="2" width="45" style="1" customWidth="1"/>
    <col min="3" max="3" width="3.25" style="1" bestFit="1" customWidth="1"/>
    <col min="4" max="4" width="6.75" style="1" bestFit="1" customWidth="1"/>
    <col min="5" max="5" width="6.25" style="1" bestFit="1" customWidth="1"/>
    <col min="6" max="6" width="11.25" style="1" bestFit="1" customWidth="1"/>
    <col min="7" max="7" width="12.75" style="1" bestFit="1" customWidth="1"/>
    <col min="8" max="8" width="1.75" style="1" customWidth="1"/>
    <col min="9" max="16384" width="10.75" style="1"/>
  </cols>
  <sheetData>
    <row r="1" spans="1:7" ht="25.15" customHeight="1" thickBot="1">
      <c r="A1" s="117" t="str">
        <f>PROJET</f>
        <v>Chambre de métiers et de l'artisanat de Saint-Paul</v>
      </c>
      <c r="B1" s="118"/>
      <c r="C1" s="119" t="s">
        <v>24</v>
      </c>
      <c r="D1" s="120"/>
      <c r="E1" s="120"/>
      <c r="F1" s="121" t="str">
        <f>AFFICHAGEMO</f>
        <v>Direction des Bâtiments et du patrimoine / 6 bis rue Rontaunay 97400 Saint-Denis</v>
      </c>
      <c r="G1" s="122"/>
    </row>
    <row r="2" spans="1:7" ht="25.15" customHeight="1" thickBot="1">
      <c r="A2" s="123" t="str">
        <f>ADRESSEPROJET</f>
        <v>BO 684 - Chaussée Royale</v>
      </c>
      <c r="B2" s="124"/>
      <c r="C2" s="119" t="s">
        <v>25</v>
      </c>
      <c r="D2" s="120"/>
      <c r="E2" s="120"/>
      <c r="F2" s="125" t="s">
        <v>39</v>
      </c>
      <c r="G2" s="126"/>
    </row>
    <row r="3" spans="1:7" ht="25.15" customHeight="1" thickBot="1">
      <c r="A3" s="127" t="str">
        <f>VILLEPROJET</f>
        <v>Saint-Paul</v>
      </c>
      <c r="B3" s="128"/>
      <c r="C3" s="120"/>
      <c r="D3" s="120"/>
      <c r="E3" s="120"/>
      <c r="F3" s="129"/>
      <c r="G3" s="130"/>
    </row>
    <row r="4" spans="1:7" ht="4.9000000000000004" customHeight="1">
      <c r="A4" s="2"/>
      <c r="B4" s="2"/>
      <c r="C4" s="3"/>
      <c r="D4" s="3"/>
      <c r="E4" s="3"/>
      <c r="F4" s="3"/>
      <c r="G4" s="3"/>
    </row>
    <row r="5" spans="1:7" ht="18.75">
      <c r="A5" s="131" t="str">
        <f>'INFO CHANTIER'!B12</f>
        <v>Détail Quantitatif Estimatif</v>
      </c>
      <c r="B5" s="132"/>
      <c r="C5" s="132"/>
      <c r="D5" s="132"/>
      <c r="E5" s="132"/>
      <c r="F5" s="133"/>
      <c r="G5" s="10" t="s">
        <v>20</v>
      </c>
    </row>
    <row r="6" spans="1:7" ht="19.899999999999999" customHeight="1">
      <c r="A6" s="11" t="str">
        <f>CONCATENATE(G5," ","-")</f>
        <v>LOT 11 -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G48" si="0">IF(ISBLANK(D8)," ",IF(E8="",(D8*F8),E8*F8))</f>
        <v xml:space="preserve"> </v>
      </c>
    </row>
    <row r="9" spans="1:7" s="7" customFormat="1" ht="11.25">
      <c r="A9" s="15"/>
      <c r="B9" s="16"/>
      <c r="C9" s="17"/>
      <c r="D9" s="17"/>
      <c r="E9" s="17"/>
      <c r="F9" s="18"/>
      <c r="G9" s="19" t="str">
        <f t="shared" si="0"/>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34" t="s">
        <v>28</v>
      </c>
      <c r="B53" s="135"/>
      <c r="C53" s="135"/>
      <c r="D53" s="135"/>
      <c r="E53" s="135"/>
      <c r="F53" s="135"/>
      <c r="G53" s="136"/>
    </row>
    <row r="54" spans="1:7">
      <c r="A54" s="4"/>
    </row>
    <row r="55" spans="1:7" ht="94.15" customHeight="1">
      <c r="A55" s="4"/>
    </row>
    <row r="56" spans="1:7">
      <c r="A56" s="4"/>
    </row>
    <row r="57" spans="1:7">
      <c r="A57" s="4"/>
    </row>
    <row r="58" spans="1:7" ht="94.15" customHeight="1">
      <c r="A58" s="4"/>
    </row>
    <row r="59" spans="1:7">
      <c r="A59" s="4"/>
    </row>
    <row r="60" spans="1:7">
      <c r="A60" s="4"/>
    </row>
    <row r="61" spans="1:7" ht="94.15" customHeight="1">
      <c r="A61" s="4"/>
    </row>
    <row r="62" spans="1:7">
      <c r="A62" s="4"/>
    </row>
    <row r="63" spans="1:7">
      <c r="A63" s="4"/>
    </row>
    <row r="64" spans="1:7" ht="94.1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3:B3"/>
    <mergeCell ref="C3:E3"/>
    <mergeCell ref="F3:G3"/>
    <mergeCell ref="A5:F5"/>
    <mergeCell ref="A53:G53"/>
    <mergeCell ref="A1:B1"/>
    <mergeCell ref="C1:E1"/>
    <mergeCell ref="F1:G1"/>
    <mergeCell ref="A2:B2"/>
    <mergeCell ref="C2:E2"/>
    <mergeCell ref="F2:G2"/>
  </mergeCells>
  <dataValidations count="2">
    <dataValidation type="list" allowBlank="1" showInputMessage="1" showErrorMessage="1" sqref="C8:C48" xr:uid="{893119D6-53DA-3440-BF1B-B3664D6E2FD7}">
      <formula1>"u,ens,ml,m2,m3,pm,cis,ft"</formula1>
    </dataValidation>
    <dataValidation type="list" allowBlank="1" showInputMessage="1" showErrorMessage="1" sqref="G5" xr:uid="{B4AF06F5-419F-1842-BFDD-FCAC0FD1149B}">
      <formula1>INDIRECT("TABLOTSPROJET[NUMEROSLOTS]")</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23F72-9C0F-0D4A-92E5-C734B67D53DF}">
  <dimension ref="A1:G71"/>
  <sheetViews>
    <sheetView view="pageBreakPreview" topLeftCell="A4" zoomScale="75" zoomScaleNormal="165" zoomScaleSheetLayoutView="75" workbookViewId="0">
      <selection activeCell="L31" sqref="L31"/>
    </sheetView>
  </sheetViews>
  <sheetFormatPr baseColWidth="10" defaultColWidth="10.75" defaultRowHeight="15"/>
  <cols>
    <col min="1" max="1" width="7.75" style="1" bestFit="1" customWidth="1"/>
    <col min="2" max="2" width="45" style="1" customWidth="1"/>
    <col min="3" max="3" width="3.25" style="1" bestFit="1" customWidth="1"/>
    <col min="4" max="4" width="6.75" style="1" bestFit="1" customWidth="1"/>
    <col min="5" max="5" width="6.25" style="1" bestFit="1" customWidth="1"/>
    <col min="6" max="6" width="11.25" style="1" bestFit="1" customWidth="1"/>
    <col min="7" max="7" width="12.75" style="1" bestFit="1" customWidth="1"/>
    <col min="8" max="8" width="1.75" style="1" customWidth="1"/>
    <col min="9" max="16384" width="10.75" style="1"/>
  </cols>
  <sheetData>
    <row r="1" spans="1:7" ht="25.15" customHeight="1" thickBot="1">
      <c r="A1" s="117" t="str">
        <f>PROJET</f>
        <v>Chambre de métiers et de l'artisanat de Saint-Paul</v>
      </c>
      <c r="B1" s="118"/>
      <c r="C1" s="119" t="s">
        <v>24</v>
      </c>
      <c r="D1" s="120"/>
      <c r="E1" s="120"/>
      <c r="F1" s="121" t="str">
        <f>AFFICHAGEMO</f>
        <v>Direction des Bâtiments et du patrimoine / 6 bis rue Rontaunay 97400 Saint-Denis</v>
      </c>
      <c r="G1" s="122"/>
    </row>
    <row r="2" spans="1:7" ht="25.15" customHeight="1" thickBot="1">
      <c r="A2" s="123" t="str">
        <f>ADRESSEPROJET</f>
        <v>BO 684 - Chaussée Royale</v>
      </c>
      <c r="B2" s="124"/>
      <c r="C2" s="119" t="s">
        <v>25</v>
      </c>
      <c r="D2" s="120"/>
      <c r="E2" s="120"/>
      <c r="F2" s="125" t="s">
        <v>39</v>
      </c>
      <c r="G2" s="126"/>
    </row>
    <row r="3" spans="1:7" ht="25.15" customHeight="1" thickBot="1">
      <c r="A3" s="127" t="str">
        <f>VILLEPROJET</f>
        <v>Saint-Paul</v>
      </c>
      <c r="B3" s="128"/>
      <c r="C3" s="120"/>
      <c r="D3" s="120"/>
      <c r="E3" s="120"/>
      <c r="F3" s="129"/>
      <c r="G3" s="130"/>
    </row>
    <row r="4" spans="1:7" ht="4.9000000000000004" customHeight="1">
      <c r="A4" s="2"/>
      <c r="B4" s="2"/>
      <c r="C4" s="3"/>
      <c r="D4" s="3"/>
      <c r="E4" s="3"/>
      <c r="F4" s="3"/>
      <c r="G4" s="3"/>
    </row>
    <row r="5" spans="1:7" ht="18.75">
      <c r="A5" s="131" t="str">
        <f>'INFO CHANTIER'!B12</f>
        <v>Détail Quantitatif Estimatif</v>
      </c>
      <c r="B5" s="132"/>
      <c r="C5" s="132"/>
      <c r="D5" s="132"/>
      <c r="E5" s="132"/>
      <c r="F5" s="133"/>
      <c r="G5" s="10" t="s">
        <v>20</v>
      </c>
    </row>
    <row r="6" spans="1:7" ht="19.899999999999999" customHeight="1">
      <c r="A6" s="11" t="str">
        <f>CONCATENATE(G5," ","-")</f>
        <v>LOT 11 -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G48" si="0">IF(ISBLANK(D8)," ",IF(E8="",(D8*F8),E8*F8))</f>
        <v xml:space="preserve"> </v>
      </c>
    </row>
    <row r="9" spans="1:7" s="7" customFormat="1" ht="11.25">
      <c r="A9" s="15"/>
      <c r="B9" s="16"/>
      <c r="C9" s="17"/>
      <c r="D9" s="17"/>
      <c r="E9" s="17"/>
      <c r="F9" s="18"/>
      <c r="G9" s="19" t="str">
        <f t="shared" si="0"/>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34" t="s">
        <v>28</v>
      </c>
      <c r="B53" s="135"/>
      <c r="C53" s="135"/>
      <c r="D53" s="135"/>
      <c r="E53" s="135"/>
      <c r="F53" s="135"/>
      <c r="G53" s="136"/>
    </row>
    <row r="54" spans="1:7">
      <c r="A54" s="4"/>
    </row>
    <row r="55" spans="1:7" ht="94.15" customHeight="1">
      <c r="A55" s="4"/>
    </row>
    <row r="56" spans="1:7">
      <c r="A56" s="4"/>
    </row>
    <row r="57" spans="1:7">
      <c r="A57" s="4"/>
    </row>
    <row r="58" spans="1:7" ht="94.15" customHeight="1">
      <c r="A58" s="4"/>
    </row>
    <row r="59" spans="1:7">
      <c r="A59" s="4"/>
    </row>
    <row r="60" spans="1:7">
      <c r="A60" s="4"/>
    </row>
    <row r="61" spans="1:7" ht="94.15" customHeight="1">
      <c r="A61" s="4"/>
    </row>
    <row r="62" spans="1:7">
      <c r="A62" s="4"/>
    </row>
    <row r="63" spans="1:7">
      <c r="A63" s="4"/>
    </row>
    <row r="64" spans="1:7" ht="94.1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3:B3"/>
    <mergeCell ref="C3:E3"/>
    <mergeCell ref="F3:G3"/>
    <mergeCell ref="A5:F5"/>
    <mergeCell ref="A53:G53"/>
    <mergeCell ref="A1:B1"/>
    <mergeCell ref="C1:E1"/>
    <mergeCell ref="F1:G1"/>
    <mergeCell ref="A2:B2"/>
    <mergeCell ref="C2:E2"/>
    <mergeCell ref="F2:G2"/>
  </mergeCells>
  <dataValidations count="2">
    <dataValidation type="list" allowBlank="1" showInputMessage="1" showErrorMessage="1" sqref="G5" xr:uid="{948E86B6-1F2B-3243-8939-695E109381D0}">
      <formula1>INDIRECT("TABLOTSPROJET[NUMEROSLOTS]")</formula1>
    </dataValidation>
    <dataValidation type="list" allowBlank="1" showInputMessage="1" showErrorMessage="1" sqref="C8:C48" xr:uid="{D0518C84-6052-DE41-97A3-DC80C88B6ACC}">
      <formula1>"u,ens,ml,m2,m3,pm,cis,ft"</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654f7b7-d3ad-4245-b398-b902f58e299d">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2A02B569D8F164BA1B05530B16567E8" ma:contentTypeVersion="12" ma:contentTypeDescription="Crée un document." ma:contentTypeScope="" ma:versionID="dc4fb7c5e684fe2b31456ea3f11e631c">
  <xsd:schema xmlns:xsd="http://www.w3.org/2001/XMLSchema" xmlns:xs="http://www.w3.org/2001/XMLSchema" xmlns:p="http://schemas.microsoft.com/office/2006/metadata/properties" xmlns:ns2="3654f7b7-d3ad-4245-b398-b902f58e299d" targetNamespace="http://schemas.microsoft.com/office/2006/metadata/properties" ma:root="true" ma:fieldsID="1e85dff3a848f847a9f43873b18fcfbc" ns2:_="">
    <xsd:import namespace="3654f7b7-d3ad-4245-b398-b902f58e299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2:MediaServiceOCR"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54f7b7-d3ad-4245-b398-b902f58e29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BillingMetadata" ma:index="19"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291172E-491F-4485-8B27-06755A259DE6}">
  <ds:schemaRefs>
    <ds:schemaRef ds:uri="http://schemas.microsoft.com/sharepoint/v3/contenttype/forms"/>
  </ds:schemaRefs>
</ds:datastoreItem>
</file>

<file path=customXml/itemProps2.xml><?xml version="1.0" encoding="utf-8"?>
<ds:datastoreItem xmlns:ds="http://schemas.openxmlformats.org/officeDocument/2006/customXml" ds:itemID="{9DF303A6-57A4-473F-AC69-732E0EC46405}">
  <ds:schemaRefs>
    <ds:schemaRef ds:uri="http://schemas.microsoft.com/office/2006/metadata/properties"/>
    <ds:schemaRef ds:uri="http://schemas.microsoft.com/office/infopath/2007/PartnerControls"/>
    <ds:schemaRef ds:uri="3654f7b7-d3ad-4245-b398-b902f58e299d"/>
  </ds:schemaRefs>
</ds:datastoreItem>
</file>

<file path=customXml/itemProps3.xml><?xml version="1.0" encoding="utf-8"?>
<ds:datastoreItem xmlns:ds="http://schemas.openxmlformats.org/officeDocument/2006/customXml" ds:itemID="{528FBDB9-DA2E-4426-8B4B-313D9EFCDF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654f7b7-d3ad-4245-b398-b902f58e29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55a8600f-4ee6-4bb5-8f14-53589536b6df}" enabled="0" method="" siteId="{55a8600f-4ee6-4bb5-8f14-53589536b6df}"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13</vt:i4>
      </vt:variant>
      <vt:variant>
        <vt:lpstr>Plages nommées</vt:lpstr>
      </vt:variant>
      <vt:variant>
        <vt:i4>29</vt:i4>
      </vt:variant>
    </vt:vector>
  </HeadingPairs>
  <TitlesOfParts>
    <vt:vector size="42" baseType="lpstr">
      <vt:lpstr>INFO CHANTIER</vt:lpstr>
      <vt:lpstr>LOT 02 - CDPGF</vt:lpstr>
      <vt:lpstr>LOT 6</vt:lpstr>
      <vt:lpstr>LOT 7</vt:lpstr>
      <vt:lpstr>LOT 8</vt:lpstr>
      <vt:lpstr>LOT 9</vt:lpstr>
      <vt:lpstr>LOT 10</vt:lpstr>
      <vt:lpstr>LOT 11</vt:lpstr>
      <vt:lpstr>LOT 12</vt:lpstr>
      <vt:lpstr>LOT 13</vt:lpstr>
      <vt:lpstr>LOT 14</vt:lpstr>
      <vt:lpstr>LOT 15</vt:lpstr>
      <vt:lpstr>Tableau récap consultation</vt:lpstr>
      <vt:lpstr>ADRESSEPROJET</vt:lpstr>
      <vt:lpstr>AFFICHAGEMO</vt:lpstr>
      <vt:lpstr>'LOT 02 - CDPGF'!Impression_des_titres</vt:lpstr>
      <vt:lpstr>'LOT 10'!Impression_des_titres</vt:lpstr>
      <vt:lpstr>'LOT 11'!Impression_des_titres</vt:lpstr>
      <vt:lpstr>'LOT 12'!Impression_des_titres</vt:lpstr>
      <vt:lpstr>'LOT 13'!Impression_des_titres</vt:lpstr>
      <vt:lpstr>'LOT 14'!Impression_des_titres</vt:lpstr>
      <vt:lpstr>'LOT 15'!Impression_des_titres</vt:lpstr>
      <vt:lpstr>'LOT 6'!Impression_des_titres</vt:lpstr>
      <vt:lpstr>'LOT 7'!Impression_des_titres</vt:lpstr>
      <vt:lpstr>'LOT 8'!Impression_des_titres</vt:lpstr>
      <vt:lpstr>'LOT 9'!Impression_des_titres</vt:lpstr>
      <vt:lpstr>MO</vt:lpstr>
      <vt:lpstr>NUMEROAFFAIRE</vt:lpstr>
      <vt:lpstr>'LOT 02 - CDPGF'!OLE_LINK2</vt:lpstr>
      <vt:lpstr>PROJET</vt:lpstr>
      <vt:lpstr>VILLEPROJET</vt:lpstr>
      <vt:lpstr>'LOT 02 - CDPGF'!Zone_d_impression</vt:lpstr>
      <vt:lpstr>'LOT 10'!Zone_d_impression</vt:lpstr>
      <vt:lpstr>'LOT 11'!Zone_d_impression</vt:lpstr>
      <vt:lpstr>'LOT 12'!Zone_d_impression</vt:lpstr>
      <vt:lpstr>'LOT 13'!Zone_d_impression</vt:lpstr>
      <vt:lpstr>'LOT 14'!Zone_d_impression</vt:lpstr>
      <vt:lpstr>'LOT 15'!Zone_d_impression</vt:lpstr>
      <vt:lpstr>'LOT 6'!Zone_d_impression</vt:lpstr>
      <vt:lpstr>'LOT 7'!Zone_d_impression</vt:lpstr>
      <vt:lpstr>'LOT 8'!Zone_d_impression</vt:lpstr>
      <vt:lpstr>'LOT 9'!Zone_d_impression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BOYER Julie (DRA REUNION)</cp:lastModifiedBy>
  <cp:lastPrinted>2025-08-08T07:46:35Z</cp:lastPrinted>
  <dcterms:created xsi:type="dcterms:W3CDTF">2022-08-24T04:49:59Z</dcterms:created>
  <dcterms:modified xsi:type="dcterms:W3CDTF">2025-09-16T11:04:31Z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0x010100B2A02B569D8F164BA1B05530B16567E8</vt:lpwstr>
  </property>
  <property fmtid="{D5CDD505-2E9C-101B-9397-08002B2CF9AE}" pid="3" name="MediaServiceImageTags">
    <vt:lpwstr/>
  </property>
</Properties>
</file>